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kineu.kz\system\admfl\ДЛЯ  ПРОВЕДЕНИЯ ЭКСПЕРТИЗЫ ОП  ПО СПЕЦ.НА НОВЫЙ ПРИЕМ   2022-23\РУПЫ МПО\РУПЫ МПО добавлены РО\"/>
    </mc:Choice>
  </mc:AlternateContent>
  <bookViews>
    <workbookView xWindow="0" yWindow="0" windowWidth="28800" windowHeight="12000" firstSheet="11" activeTab="13"/>
  </bookViews>
  <sheets>
    <sheet name="РУПУиА" sheetId="29" r:id="rId1"/>
    <sheet name="РУП ИЯ)" sheetId="28" r:id="rId2"/>
    <sheet name="РУП ФВ база 9" sheetId="27" r:id="rId3"/>
    <sheet name="РУП НО)" sheetId="26" r:id="rId4"/>
    <sheet name="РУП ДВиО" sheetId="25" r:id="rId5"/>
    <sheet name="РУП АТ" sheetId="24" r:id="rId6"/>
    <sheet name="РУП ДШ" sheetId="23" r:id="rId7"/>
    <sheet name="РУП ББ" sheetId="22" r:id="rId8"/>
    <sheet name="РУП КиЛ" sheetId="21" r:id="rId9"/>
    <sheet name="РУПинформ" sheetId="20" r:id="rId10"/>
    <sheet name="РУП Банк ісі " sheetId="19" r:id="rId11"/>
    <sheet name="титульный сиб" sheetId="18" r:id="rId12"/>
    <sheet name="график" sheetId="17" r:id="rId13"/>
    <sheet name="ВЕРНО РУП база9 СИБ 21-22) " sheetId="34" r:id="rId14"/>
  </sheets>
  <externalReferences>
    <externalReference r:id="rId15"/>
  </externalReferences>
  <definedNames>
    <definedName name="_xlnm._FilterDatabase" localSheetId="13" hidden="1">'ВЕРНО РУП база9 СИБ 21-22) '!$M$4:$AB$4</definedName>
    <definedName name="_xlnm.Print_Area" localSheetId="13">'ВЕРНО РУП база9 СИБ 21-22) '!$A$1:$AC$81</definedName>
  </definedNames>
  <calcPr calcId="162913"/>
</workbook>
</file>

<file path=xl/calcChain.xml><?xml version="1.0" encoding="utf-8"?>
<calcChain xmlns="http://schemas.openxmlformats.org/spreadsheetml/2006/main">
  <c r="E28" i="34" l="1"/>
  <c r="F28" i="34"/>
  <c r="G28" i="34"/>
  <c r="J28" i="34"/>
  <c r="K28" i="34"/>
  <c r="L28" i="34"/>
  <c r="M28" i="34"/>
  <c r="N28" i="34"/>
  <c r="O28" i="34"/>
  <c r="P28" i="34"/>
  <c r="Q28" i="34"/>
  <c r="R28" i="34"/>
  <c r="S28" i="34"/>
  <c r="T28" i="34"/>
  <c r="U28" i="34"/>
  <c r="V28" i="34"/>
  <c r="W28" i="34"/>
  <c r="X28" i="34"/>
  <c r="Y28" i="34"/>
  <c r="Z28" i="34"/>
  <c r="AA28" i="34"/>
  <c r="AB28" i="34"/>
  <c r="E41" i="34"/>
  <c r="F41" i="34"/>
  <c r="G41" i="34"/>
  <c r="J41" i="34"/>
  <c r="K41" i="34"/>
  <c r="L41" i="34"/>
  <c r="M41" i="34"/>
  <c r="N41" i="34"/>
  <c r="O41" i="34"/>
  <c r="P41" i="34"/>
  <c r="Q41" i="34"/>
  <c r="R41" i="34"/>
  <c r="S41" i="34"/>
  <c r="T41" i="34"/>
  <c r="U41" i="34"/>
  <c r="V41" i="34"/>
  <c r="W41" i="34"/>
  <c r="X41" i="34"/>
  <c r="Y41" i="34"/>
  <c r="Z41" i="34"/>
  <c r="AA41" i="34"/>
  <c r="AB41" i="34"/>
  <c r="D63" i="34"/>
  <c r="D64" i="34"/>
  <c r="D65" i="34"/>
  <c r="D66" i="34"/>
  <c r="D67" i="34"/>
  <c r="D68" i="34"/>
  <c r="D62" i="34"/>
  <c r="D56" i="34"/>
  <c r="D55" i="34"/>
  <c r="D52" i="34"/>
  <c r="D46" i="34"/>
  <c r="H71" i="34"/>
  <c r="I71" i="34" s="1"/>
  <c r="H32" i="34"/>
  <c r="I32" i="34" s="1"/>
  <c r="D32" i="34" l="1"/>
  <c r="H30" i="34"/>
  <c r="D30" i="34" s="1"/>
  <c r="I30" i="34" l="1"/>
  <c r="H61" i="34"/>
  <c r="H45" i="34"/>
  <c r="I45" i="34" l="1"/>
  <c r="D45" i="34"/>
  <c r="I61" i="34"/>
  <c r="D61" i="34"/>
  <c r="H70" i="34"/>
  <c r="I70" i="34" l="1"/>
  <c r="AN26" i="17"/>
  <c r="AN27" i="17"/>
  <c r="AN28" i="17"/>
  <c r="AN25" i="17"/>
  <c r="AV27" i="17"/>
  <c r="AX27" i="17"/>
  <c r="AU27" i="17"/>
  <c r="AE29" i="17"/>
  <c r="AA29" i="17"/>
  <c r="V29" i="17"/>
  <c r="P29" i="17"/>
  <c r="L29" i="17"/>
  <c r="E29" i="17"/>
  <c r="H28" i="17"/>
  <c r="J28" i="17" s="1"/>
  <c r="D75" i="34"/>
  <c r="D69" i="34"/>
  <c r="H60" i="34"/>
  <c r="H59" i="34"/>
  <c r="H58" i="34"/>
  <c r="H57" i="34"/>
  <c r="H54" i="34"/>
  <c r="H53" i="34"/>
  <c r="H51" i="34"/>
  <c r="H50" i="34"/>
  <c r="H49" i="34"/>
  <c r="H48" i="34"/>
  <c r="H47" i="34"/>
  <c r="H44" i="34"/>
  <c r="H43" i="34"/>
  <c r="H42" i="34"/>
  <c r="D42" i="34" s="1"/>
  <c r="H39" i="34"/>
  <c r="H38" i="34"/>
  <c r="H37" i="34"/>
  <c r="H36" i="34"/>
  <c r="H35" i="34"/>
  <c r="H34" i="34"/>
  <c r="H33" i="34"/>
  <c r="H31" i="34"/>
  <c r="D31" i="34" s="1"/>
  <c r="H29" i="34"/>
  <c r="H26" i="34"/>
  <c r="I26" i="34" s="1"/>
  <c r="O25" i="34"/>
  <c r="M25" i="34"/>
  <c r="M8" i="34" s="1"/>
  <c r="H25" i="34"/>
  <c r="I25" i="34" s="1"/>
  <c r="H23" i="34"/>
  <c r="I23" i="34" s="1"/>
  <c r="H22" i="34"/>
  <c r="I22" i="34" s="1"/>
  <c r="H19" i="34"/>
  <c r="I19" i="34" s="1"/>
  <c r="H18" i="34"/>
  <c r="I18" i="34" s="1"/>
  <c r="H17" i="34"/>
  <c r="I17" i="34" s="1"/>
  <c r="H16" i="34"/>
  <c r="I16" i="34" s="1"/>
  <c r="H15" i="34"/>
  <c r="I15" i="34" s="1"/>
  <c r="H14" i="34"/>
  <c r="I14" i="34" s="1"/>
  <c r="O13" i="34"/>
  <c r="N13" i="34"/>
  <c r="N8" i="34" s="1"/>
  <c r="H12" i="34"/>
  <c r="I12" i="34" s="1"/>
  <c r="H11" i="34"/>
  <c r="I11" i="34" s="1"/>
  <c r="H10" i="34"/>
  <c r="I10" i="34" s="1"/>
  <c r="AB8" i="34"/>
  <c r="AA8" i="34"/>
  <c r="Z8" i="34"/>
  <c r="Y8" i="34"/>
  <c r="X8" i="34"/>
  <c r="W8" i="34"/>
  <c r="V8" i="34"/>
  <c r="U8" i="34"/>
  <c r="T8" i="34"/>
  <c r="S8" i="34"/>
  <c r="R8" i="34"/>
  <c r="Q8" i="34"/>
  <c r="P8" i="34"/>
  <c r="L8" i="34"/>
  <c r="K8" i="34"/>
  <c r="J8" i="34"/>
  <c r="G8" i="34"/>
  <c r="F8" i="34"/>
  <c r="E8" i="34"/>
  <c r="D8" i="34"/>
  <c r="AH29" i="17"/>
  <c r="H27" i="17"/>
  <c r="J27" i="17" s="1"/>
  <c r="H26" i="17"/>
  <c r="J26" i="17" s="1"/>
  <c r="H25" i="17"/>
  <c r="J25" i="17" s="1"/>
  <c r="I43" i="34" l="1"/>
  <c r="D43" i="34"/>
  <c r="I53" i="34"/>
  <c r="D53" i="34"/>
  <c r="I54" i="34"/>
  <c r="D54" i="34"/>
  <c r="I34" i="34"/>
  <c r="D34" i="34"/>
  <c r="I57" i="34"/>
  <c r="D57" i="34"/>
  <c r="I35" i="34"/>
  <c r="D35" i="34"/>
  <c r="I47" i="34"/>
  <c r="I41" i="34" s="1"/>
  <c r="D47" i="34"/>
  <c r="I58" i="34"/>
  <c r="D58" i="34"/>
  <c r="I44" i="34"/>
  <c r="D44" i="34"/>
  <c r="D41" i="34" s="1"/>
  <c r="I36" i="34"/>
  <c r="D36" i="34"/>
  <c r="I48" i="34"/>
  <c r="D48" i="34"/>
  <c r="I59" i="34"/>
  <c r="D59" i="34"/>
  <c r="I33" i="34"/>
  <c r="D33" i="34"/>
  <c r="I49" i="34"/>
  <c r="D49" i="34"/>
  <c r="I38" i="34"/>
  <c r="D38" i="34"/>
  <c r="I50" i="34"/>
  <c r="D50" i="34"/>
  <c r="H41" i="34"/>
  <c r="I37" i="34"/>
  <c r="D37" i="34"/>
  <c r="I60" i="34"/>
  <c r="D60" i="34"/>
  <c r="D29" i="34"/>
  <c r="D28" i="34" s="1"/>
  <c r="H28" i="34"/>
  <c r="I39" i="34"/>
  <c r="D39" i="34"/>
  <c r="I51" i="34"/>
  <c r="D51" i="34"/>
  <c r="I31" i="34"/>
  <c r="I29" i="34"/>
  <c r="J29" i="17"/>
  <c r="P79" i="34"/>
  <c r="M79" i="34"/>
  <c r="I42" i="34"/>
  <c r="O8" i="34"/>
  <c r="O79" i="34" s="1"/>
  <c r="K79" i="34"/>
  <c r="H29" i="17"/>
  <c r="AK29" i="17"/>
  <c r="AN29" i="17" s="1"/>
  <c r="J79" i="34"/>
  <c r="F79" i="34"/>
  <c r="N79" i="34"/>
  <c r="G79" i="34"/>
  <c r="L79" i="34"/>
  <c r="E79" i="34"/>
  <c r="U79" i="34"/>
  <c r="X79" i="34"/>
  <c r="W79" i="34"/>
  <c r="V79" i="34"/>
  <c r="Q79" i="34"/>
  <c r="AB79" i="34"/>
  <c r="AA79" i="34"/>
  <c r="S79" i="34"/>
  <c r="R79" i="34"/>
  <c r="T79" i="34"/>
  <c r="Z79" i="34"/>
  <c r="Y79" i="34"/>
  <c r="H13" i="34"/>
  <c r="I28" i="34" l="1"/>
  <c r="H8" i="34"/>
  <c r="H79" i="34" s="1"/>
  <c r="I13" i="34"/>
  <c r="I8" i="34" s="1"/>
  <c r="I79" i="34" s="1"/>
  <c r="D79" i="34"/>
  <c r="E71" i="29" l="1"/>
  <c r="F71" i="29"/>
  <c r="G71" i="29"/>
  <c r="I71" i="29"/>
  <c r="J71" i="29"/>
  <c r="K71" i="29"/>
  <c r="L71" i="29"/>
  <c r="M71" i="29"/>
  <c r="N71" i="29"/>
  <c r="O71" i="29"/>
  <c r="P71" i="29"/>
  <c r="Q71" i="29"/>
  <c r="R71" i="29"/>
  <c r="S71" i="29"/>
  <c r="T71" i="29"/>
  <c r="U71" i="29"/>
  <c r="V71" i="29"/>
  <c r="W71" i="29"/>
  <c r="X71" i="29"/>
  <c r="D71" i="29"/>
  <c r="E45" i="29"/>
  <c r="F45" i="29"/>
  <c r="G45" i="29"/>
  <c r="I45" i="29"/>
  <c r="J45" i="29"/>
  <c r="K45" i="29"/>
  <c r="L45" i="29"/>
  <c r="M45" i="29"/>
  <c r="N45" i="29"/>
  <c r="O45" i="29"/>
  <c r="P45" i="29"/>
  <c r="Q45" i="29"/>
  <c r="R45" i="29"/>
  <c r="S45" i="29"/>
  <c r="T45" i="29"/>
  <c r="U45" i="29"/>
  <c r="V45" i="29"/>
  <c r="W45" i="29"/>
  <c r="X45" i="29"/>
  <c r="D45" i="29"/>
  <c r="E27" i="29"/>
  <c r="F27" i="29"/>
  <c r="G27" i="29"/>
  <c r="I27" i="29"/>
  <c r="J27" i="29"/>
  <c r="K27" i="29"/>
  <c r="L27" i="29"/>
  <c r="M27" i="29"/>
  <c r="N27" i="29"/>
  <c r="O27" i="29"/>
  <c r="P27" i="29"/>
  <c r="Q27" i="29"/>
  <c r="R27" i="29"/>
  <c r="S27" i="29"/>
  <c r="T27" i="29"/>
  <c r="U27" i="29"/>
  <c r="V27" i="29"/>
  <c r="W27" i="29"/>
  <c r="X27" i="29"/>
  <c r="D27" i="29"/>
  <c r="H32" i="29"/>
  <c r="H69" i="29"/>
  <c r="H68" i="29"/>
  <c r="H35" i="29" l="1"/>
  <c r="H85" i="29" l="1"/>
  <c r="H29" i="29" l="1"/>
  <c r="H33" i="29"/>
  <c r="H34" i="29"/>
  <c r="H36" i="29"/>
  <c r="H37" i="29"/>
  <c r="H38" i="29"/>
  <c r="H39" i="29"/>
  <c r="H40" i="29"/>
  <c r="H41" i="29"/>
  <c r="H42" i="29"/>
  <c r="H43" i="29"/>
  <c r="H67" i="29" l="1"/>
  <c r="H66" i="29"/>
  <c r="H64" i="29"/>
  <c r="H65" i="29"/>
  <c r="H46" i="29"/>
  <c r="H47" i="29"/>
  <c r="H48" i="29"/>
  <c r="H49" i="29"/>
  <c r="H50" i="29"/>
  <c r="H51" i="29"/>
  <c r="H52" i="29"/>
  <c r="H53" i="29"/>
  <c r="H54" i="29"/>
  <c r="H55" i="29"/>
  <c r="H56" i="29"/>
  <c r="H57" i="29"/>
  <c r="H58" i="29"/>
  <c r="H59" i="29"/>
  <c r="H60" i="29"/>
  <c r="H61" i="29"/>
  <c r="H62" i="29"/>
  <c r="H63" i="29"/>
  <c r="H45" i="29" l="1"/>
  <c r="H76" i="29"/>
  <c r="H75" i="29"/>
  <c r="H99" i="29" l="1"/>
  <c r="H100" i="29"/>
  <c r="H101" i="29"/>
  <c r="H102" i="29"/>
  <c r="H103" i="29"/>
  <c r="H72" i="29"/>
  <c r="H73" i="29"/>
  <c r="H74" i="29"/>
  <c r="H77" i="29"/>
  <c r="H78" i="29"/>
  <c r="H79" i="29"/>
  <c r="H80" i="29"/>
  <c r="H83" i="29"/>
  <c r="H84" i="29"/>
  <c r="H88" i="29"/>
  <c r="H89" i="29"/>
  <c r="H92" i="29"/>
  <c r="H93" i="29"/>
  <c r="H94" i="29"/>
  <c r="H28" i="29"/>
  <c r="H27" i="29" s="1"/>
  <c r="H71" i="29" l="1"/>
  <c r="E8" i="29"/>
  <c r="E104" i="29" s="1"/>
  <c r="F8" i="29"/>
  <c r="F104" i="29" s="1"/>
  <c r="G8" i="29"/>
  <c r="G104" i="29" s="1"/>
  <c r="I8" i="29"/>
  <c r="I104" i="29" s="1"/>
  <c r="J8" i="29"/>
  <c r="J104" i="29" s="1"/>
  <c r="K8" i="29"/>
  <c r="K104" i="29" s="1"/>
  <c r="L8" i="29"/>
  <c r="L104" i="29" s="1"/>
  <c r="P8" i="29"/>
  <c r="P104" i="29" s="1"/>
  <c r="Q8" i="29"/>
  <c r="Q104" i="29" s="1"/>
  <c r="R8" i="29"/>
  <c r="R104" i="29" s="1"/>
  <c r="S8" i="29"/>
  <c r="S104" i="29" s="1"/>
  <c r="T8" i="29"/>
  <c r="T104" i="29" s="1"/>
  <c r="U8" i="29"/>
  <c r="U104" i="29" s="1"/>
  <c r="V8" i="29"/>
  <c r="V104" i="29" s="1"/>
  <c r="W8" i="29"/>
  <c r="W104" i="29" s="1"/>
  <c r="X8" i="29"/>
  <c r="X104" i="29" s="1"/>
  <c r="D8" i="29"/>
  <c r="D104" i="29" s="1"/>
  <c r="O25" i="29" l="1"/>
  <c r="O8" i="29" s="1"/>
  <c r="O104" i="29" s="1"/>
  <c r="N25" i="29"/>
  <c r="M25" i="29"/>
  <c r="M8" i="29" s="1"/>
  <c r="M104" i="29" s="1"/>
  <c r="H24" i="29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R27" i="28"/>
  <c r="Q27" i="28"/>
  <c r="P27" i="28"/>
  <c r="D27" i="28"/>
  <c r="H26" i="28"/>
  <c r="O25" i="28"/>
  <c r="O27" i="28" s="1"/>
  <c r="N25" i="28"/>
  <c r="H25" i="28" s="1"/>
  <c r="M25" i="28"/>
  <c r="M27" i="28" s="1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R27" i="27"/>
  <c r="Q27" i="27"/>
  <c r="P27" i="27"/>
  <c r="D27" i="27"/>
  <c r="H26" i="27"/>
  <c r="O25" i="27"/>
  <c r="O27" i="27" s="1"/>
  <c r="N25" i="27"/>
  <c r="N27" i="27" s="1"/>
  <c r="M25" i="27"/>
  <c r="M27" i="27" s="1"/>
  <c r="H24" i="27"/>
  <c r="H23" i="27"/>
  <c r="H22" i="27"/>
  <c r="H21" i="27"/>
  <c r="H20" i="27"/>
  <c r="H19" i="27"/>
  <c r="H18" i="27"/>
  <c r="H17" i="27"/>
  <c r="H16" i="27"/>
  <c r="H15" i="27"/>
  <c r="H14" i="27"/>
  <c r="H13" i="27"/>
  <c r="H12" i="27"/>
  <c r="H11" i="27"/>
  <c r="H10" i="27"/>
  <c r="R27" i="26"/>
  <c r="Q27" i="26"/>
  <c r="P27" i="26"/>
  <c r="D27" i="26"/>
  <c r="H26" i="26"/>
  <c r="O25" i="26"/>
  <c r="O27" i="26" s="1"/>
  <c r="N25" i="26"/>
  <c r="N27" i="26" s="1"/>
  <c r="M25" i="26"/>
  <c r="M27" i="26" s="1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R27" i="25"/>
  <c r="Q27" i="25"/>
  <c r="P27" i="25"/>
  <c r="D27" i="25"/>
  <c r="H26" i="25"/>
  <c r="O25" i="25"/>
  <c r="O27" i="25" s="1"/>
  <c r="N25" i="25"/>
  <c r="N27" i="25" s="1"/>
  <c r="M25" i="25"/>
  <c r="M27" i="25" s="1"/>
  <c r="H24" i="25"/>
  <c r="H23" i="25"/>
  <c r="H22" i="25"/>
  <c r="H21" i="25"/>
  <c r="H20" i="25"/>
  <c r="H19" i="25"/>
  <c r="H18" i="25"/>
  <c r="H17" i="25"/>
  <c r="H16" i="25"/>
  <c r="H15" i="25"/>
  <c r="H14" i="25"/>
  <c r="H13" i="25"/>
  <c r="H12" i="25"/>
  <c r="H11" i="25"/>
  <c r="H10" i="25"/>
  <c r="R28" i="24"/>
  <c r="Q28" i="24"/>
  <c r="P28" i="24"/>
  <c r="H27" i="24"/>
  <c r="O26" i="24"/>
  <c r="O28" i="24" s="1"/>
  <c r="N26" i="24"/>
  <c r="N28" i="24" s="1"/>
  <c r="M26" i="24"/>
  <c r="M28" i="24" s="1"/>
  <c r="H25" i="24"/>
  <c r="H24" i="24"/>
  <c r="H23" i="24"/>
  <c r="H22" i="24"/>
  <c r="H21" i="24"/>
  <c r="H20" i="24"/>
  <c r="H19" i="24"/>
  <c r="H18" i="24"/>
  <c r="H17" i="24"/>
  <c r="H16" i="24"/>
  <c r="H15" i="24"/>
  <c r="H14" i="24"/>
  <c r="H13" i="24"/>
  <c r="H12" i="24"/>
  <c r="H11" i="24"/>
  <c r="H10" i="24"/>
  <c r="B9" i="24"/>
  <c r="R28" i="23"/>
  <c r="Q28" i="23"/>
  <c r="P28" i="23"/>
  <c r="H27" i="23"/>
  <c r="O26" i="23"/>
  <c r="O28" i="23" s="1"/>
  <c r="N26" i="23"/>
  <c r="N28" i="23" s="1"/>
  <c r="M26" i="23"/>
  <c r="M28" i="23" s="1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H12" i="23"/>
  <c r="H11" i="23"/>
  <c r="H10" i="23"/>
  <c r="B9" i="23"/>
  <c r="R28" i="22"/>
  <c r="Q28" i="22"/>
  <c r="P28" i="22"/>
  <c r="H27" i="22"/>
  <c r="O26" i="22"/>
  <c r="O28" i="22" s="1"/>
  <c r="N26" i="22"/>
  <c r="H26" i="22" s="1"/>
  <c r="M26" i="22"/>
  <c r="M28" i="22" s="1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B9" i="22"/>
  <c r="R28" i="21"/>
  <c r="Q28" i="21"/>
  <c r="P28" i="21"/>
  <c r="H27" i="21"/>
  <c r="O26" i="21"/>
  <c r="O28" i="21" s="1"/>
  <c r="N26" i="21"/>
  <c r="H26" i="21" s="1"/>
  <c r="M26" i="21"/>
  <c r="M28" i="21" s="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B9" i="21"/>
  <c r="R28" i="20"/>
  <c r="Q28" i="20"/>
  <c r="P28" i="20"/>
  <c r="H27" i="20"/>
  <c r="O26" i="20"/>
  <c r="O28" i="20" s="1"/>
  <c r="N26" i="20"/>
  <c r="N28" i="20" s="1"/>
  <c r="M26" i="20"/>
  <c r="M28" i="20" s="1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B9" i="20"/>
  <c r="R28" i="19"/>
  <c r="Q28" i="19"/>
  <c r="P28" i="19"/>
  <c r="H27" i="19"/>
  <c r="O26" i="19"/>
  <c r="O28" i="19" s="1"/>
  <c r="N26" i="19"/>
  <c r="H26" i="19" s="1"/>
  <c r="M26" i="19"/>
  <c r="M28" i="19" s="1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B9" i="19"/>
  <c r="H25" i="27" l="1"/>
  <c r="H25" i="25"/>
  <c r="H27" i="25" s="1"/>
  <c r="H26" i="24"/>
  <c r="N27" i="28"/>
  <c r="N28" i="19"/>
  <c r="H26" i="23"/>
  <c r="H27" i="27"/>
  <c r="H27" i="28"/>
  <c r="N28" i="21"/>
  <c r="H25" i="26"/>
  <c r="H27" i="26" s="1"/>
  <c r="H25" i="29"/>
  <c r="H8" i="29" s="1"/>
  <c r="H104" i="29" s="1"/>
  <c r="N8" i="29"/>
  <c r="N104" i="29" s="1"/>
  <c r="N28" i="22"/>
  <c r="H26" i="20"/>
</calcChain>
</file>

<file path=xl/sharedStrings.xml><?xml version="1.0" encoding="utf-8"?>
<sst xmlns="http://schemas.openxmlformats.org/spreadsheetml/2006/main" count="2073" uniqueCount="443">
  <si>
    <t>Индекс</t>
  </si>
  <si>
    <t>Циклдер (модульдердің) атауы</t>
  </si>
  <si>
    <t>Пәндердің атауы</t>
  </si>
  <si>
    <t>Бақылау нысаны</t>
  </si>
  <si>
    <t xml:space="preserve">Оқу уақытының көлемі (сағат) </t>
  </si>
  <si>
    <t>Семестр бойынша бөлінуі</t>
  </si>
  <si>
    <t>Барлығы</t>
  </si>
  <si>
    <t>оның ішінде</t>
  </si>
  <si>
    <t>Емтихан</t>
  </si>
  <si>
    <t>Сынақ (дифференциалды сынақ)</t>
  </si>
  <si>
    <t>теориялық оқыту</t>
  </si>
  <si>
    <t>Өндірістік оқыту және/ немесе кәсіптік (педагогикалық) практика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</si>
  <si>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</si>
  <si>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</si>
  <si>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</si>
  <si>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</si>
  <si>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</si>
  <si>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</si>
  <si>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</si>
  <si>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</si>
  <si>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</si>
  <si>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</si>
  <si>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</si>
  <si>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</si>
  <si>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>ЖБП 00</t>
  </si>
  <si>
    <t>Жалпы білім беретін пәндер</t>
  </si>
  <si>
    <t>ЖБП 01</t>
  </si>
  <si>
    <t>ЖБП 02</t>
  </si>
  <si>
    <t>ЖБП 05</t>
  </si>
  <si>
    <t>Шетел тілі</t>
  </si>
  <si>
    <t>ЖБП 07</t>
  </si>
  <si>
    <t>Қазақстан тарихы</t>
  </si>
  <si>
    <t>ЖБП 06</t>
  </si>
  <si>
    <t>ЖБП 08</t>
  </si>
  <si>
    <t>ЖБП 09</t>
  </si>
  <si>
    <t xml:space="preserve">Математика </t>
  </si>
  <si>
    <t>ЖБП 10</t>
  </si>
  <si>
    <t xml:space="preserve">Информатика </t>
  </si>
  <si>
    <t>ЖБП 11</t>
  </si>
  <si>
    <t>Физика</t>
  </si>
  <si>
    <t>ЖБП 12</t>
  </si>
  <si>
    <t>ЖБП 13</t>
  </si>
  <si>
    <t>Биология</t>
  </si>
  <si>
    <t>ЖБП 14</t>
  </si>
  <si>
    <t xml:space="preserve">Дене тәрбиесі </t>
  </si>
  <si>
    <t>БМ</t>
  </si>
  <si>
    <t>Базалық модульдер</t>
  </si>
  <si>
    <t>БМ 01</t>
  </si>
  <si>
    <t>Кәсіби орыс тілі</t>
  </si>
  <si>
    <t>БМ 02</t>
  </si>
  <si>
    <t>Мемлекеттік тілде іс жүргізу</t>
  </si>
  <si>
    <t>БМ 03</t>
  </si>
  <si>
    <t>Салауатты өмір салтын сақтай отырып, дене сапаларын дамыту</t>
  </si>
  <si>
    <t>Анатомия, физиология және гигиена</t>
  </si>
  <si>
    <t>Кәсіптік модульдер</t>
  </si>
  <si>
    <t>ББҰАМ</t>
  </si>
  <si>
    <t>Білім беру ұйымы анықтайтын модульдер</t>
  </si>
  <si>
    <t>Қорытынды аттестаттау</t>
  </si>
  <si>
    <t>БМ 04</t>
  </si>
  <si>
    <t>Философия негіздері</t>
  </si>
  <si>
    <t>Әлеуметтану және саясаттану негіздері</t>
  </si>
  <si>
    <t>Экономика негіздері</t>
  </si>
  <si>
    <t xml:space="preserve">Құқық негіздері  </t>
  </si>
  <si>
    <t xml:space="preserve">Педагогика </t>
  </si>
  <si>
    <t>Психология</t>
  </si>
  <si>
    <t>Тәрбие жұмысының әдістемесі</t>
  </si>
  <si>
    <t xml:space="preserve">Білім алушылардың білім мазмұнын меңгеру деңгейін зерделеу, білім сапасына мониторинг жүргізу </t>
  </si>
  <si>
    <t>Жаңа педагогикалық технологиялар</t>
  </si>
  <si>
    <t>Ғылыми –педагогикалық зерттеу әдістемесі</t>
  </si>
  <si>
    <t>Педагогикалық шеберліктің негіздері</t>
  </si>
  <si>
    <t>Аралық аттестаттау</t>
  </si>
  <si>
    <t>К 00</t>
  </si>
  <si>
    <t>Ф 00</t>
  </si>
  <si>
    <t>Факультативтік сабақтар</t>
  </si>
  <si>
    <t>Барлығы:</t>
  </si>
  <si>
    <t>КМ</t>
  </si>
  <si>
    <t xml:space="preserve"> Оқу үрдісінің жоспары</t>
  </si>
  <si>
    <t xml:space="preserve">Кәсіби лексиканы қолдану </t>
  </si>
  <si>
    <t>Мемлекеттік тілдегі іскерлік құжаттарды құрастыру</t>
  </si>
  <si>
    <t>Әлеуметтік-экономикалық ғылымдар негіздерін қолдану</t>
  </si>
  <si>
    <t xml:space="preserve">Сындарлы оқыту әдістемесі </t>
  </si>
  <si>
    <t>Қазақ әдебиеті</t>
  </si>
  <si>
    <t>Қазақ тілі</t>
  </si>
  <si>
    <t>Кәсіби шет тілі</t>
  </si>
  <si>
    <t>Этнопедагогика</t>
  </si>
  <si>
    <t>Менеджмент негіздері</t>
  </si>
  <si>
    <t>Мәденииеттану</t>
  </si>
  <si>
    <t>Жазғы практикаға дайындық</t>
  </si>
  <si>
    <t>Дипломалды практикасына дайындық</t>
  </si>
  <si>
    <t xml:space="preserve">Білім алушының таңдау пәні бойынша оқу практикасы </t>
  </si>
  <si>
    <t>Білім алушының таңдау пәні бойынша практика</t>
  </si>
  <si>
    <t>Кеңес беру</t>
  </si>
  <si>
    <t>Директордың оқу жұмысы бюойынша орынбасары</t>
  </si>
  <si>
    <t>Міндетті оқудың қорытындысы бойынша барлық сағат саны</t>
  </si>
  <si>
    <t>БМ 05</t>
  </si>
  <si>
    <t>Цифрлық сауаттылықты дамыту</t>
  </si>
  <si>
    <t>ББҰАМ 01</t>
  </si>
  <si>
    <t xml:space="preserve">Математиканың теориялық негіздері және бастауыш класта математиканы оқыту әдістемесі </t>
  </si>
  <si>
    <t xml:space="preserve">Жаратылыстану және дүниетануды оқыту әдістемесі </t>
  </si>
  <si>
    <t>Дене тәрбиесі және оқыту әдістемесі, ырғақ</t>
  </si>
  <si>
    <t xml:space="preserve">Технология және оқыту әдістемесі </t>
  </si>
  <si>
    <t xml:space="preserve">Көркем еңбек және оқыту әдістемесі </t>
  </si>
  <si>
    <t xml:space="preserve">Музыка, музыкалық білім беру әдістемесі </t>
  </si>
  <si>
    <t xml:space="preserve">Жаратылыстану бойынша практика </t>
  </si>
  <si>
    <t>Шағын жинақталған мектепте оқу-тәрбие процесін ұйымдастыру</t>
  </si>
  <si>
    <t xml:space="preserve">Оқу - тәрбие үрдісін тиімді ұйымдастыру </t>
  </si>
  <si>
    <t xml:space="preserve">Сыныптан тыс жұмыс технологиясы практикасы </t>
  </si>
  <si>
    <t xml:space="preserve">"Баланың мектептегі алғашқы күндері" практикасы </t>
  </si>
  <si>
    <t xml:space="preserve">Сауықтыру лагерінде жазғы практиканы ұйымдастыру </t>
  </si>
  <si>
    <t xml:space="preserve">Бастауыш білім берудің мемлекеттік жалпыға міндетті стандартын, оқу-бағдарламалық құжаттарды пайдалану </t>
  </si>
  <si>
    <t xml:space="preserve">Өзін-өзі тану оқыту әдістемесі </t>
  </si>
  <si>
    <t>Балалар әдебиеті және мәнерлеп оқу практикумы</t>
  </si>
  <si>
    <t xml:space="preserve">Кәсіби қызметте ағылшын тілін пайдалану </t>
  </si>
  <si>
    <t xml:space="preserve">Грамматика </t>
  </si>
  <si>
    <t xml:space="preserve">Фонетика </t>
  </si>
  <si>
    <t xml:space="preserve">Елтану </t>
  </si>
  <si>
    <t>Ақпараттық-коммуникациялық технологиялар</t>
  </si>
  <si>
    <t xml:space="preserve">Мектептегі байқау практикасы </t>
  </si>
  <si>
    <t xml:space="preserve">Қазіргі қазақ тілі, қазақ тілін оқыту әдістемесі, каллиграфия </t>
  </si>
  <si>
    <t>Бастауыш мектептегі шетел тілі мұғалімі</t>
  </si>
  <si>
    <t>Педагогикалық байқау практикасына дайындық</t>
  </si>
  <si>
    <t>Диплом алды практитка</t>
  </si>
  <si>
    <t>Өзін-өзі тану</t>
  </si>
  <si>
    <t>ЖБП 03</t>
  </si>
  <si>
    <t>ЖБП 04</t>
  </si>
  <si>
    <t>Таңдау бойынша пәндер</t>
  </si>
  <si>
    <t>Тереңдетілген деңгей:</t>
  </si>
  <si>
    <t>Стандарттық деңгей:</t>
  </si>
  <si>
    <t xml:space="preserve">Орыс тілі және әдебиеті </t>
  </si>
  <si>
    <t>Дүниежүзілік тарих</t>
  </si>
  <si>
    <t>Алғашқы әскери және технологиялық дайындық</t>
  </si>
  <si>
    <t>КМ 01</t>
  </si>
  <si>
    <t>КМ 03</t>
  </si>
  <si>
    <t>КМ 04</t>
  </si>
  <si>
    <t>КМ 02</t>
  </si>
  <si>
    <t>АА 01</t>
  </si>
  <si>
    <t>ҚА 01</t>
  </si>
  <si>
    <t xml:space="preserve">Кредит саны / Количество 
кредитов
</t>
  </si>
  <si>
    <t xml:space="preserve">Білім алушының таңдау пәні </t>
  </si>
  <si>
    <t>Графика и проектирование</t>
  </si>
  <si>
    <t>Русский язык</t>
  </si>
  <si>
    <t>Русская литература</t>
  </si>
  <si>
    <t xml:space="preserve">Казахский язык и литература </t>
  </si>
  <si>
    <t>Иностранный язык</t>
  </si>
  <si>
    <t>История Казахстана</t>
  </si>
  <si>
    <t>Начальная военная и технологическая подготовка</t>
  </si>
  <si>
    <t>Самопознание</t>
  </si>
  <si>
    <t>Физическая культура</t>
  </si>
  <si>
    <t>Предметы по выбору</t>
  </si>
  <si>
    <t>Углубленный уровень :</t>
  </si>
  <si>
    <t>Всемирная история</t>
  </si>
  <si>
    <t>Стандартный  уровень:</t>
  </si>
  <si>
    <t>Базовые  модули</t>
  </si>
  <si>
    <t>Наименование модулей и видов учебной деятельности</t>
  </si>
  <si>
    <t>План учебного процесса</t>
  </si>
  <si>
    <t>Модуль "Общеобразовательные дисциплины"</t>
  </si>
  <si>
    <t>ООД00</t>
  </si>
  <si>
    <t>ООД01</t>
  </si>
  <si>
    <t>ООД02</t>
  </si>
  <si>
    <t>ООД03</t>
  </si>
  <si>
    <t>ООД04</t>
  </si>
  <si>
    <t>ООД05</t>
  </si>
  <si>
    <t>ООД06</t>
  </si>
  <si>
    <t>ООД07</t>
  </si>
  <si>
    <t>ООД08</t>
  </si>
  <si>
    <t>ООД09</t>
  </si>
  <si>
    <t>ООД10</t>
  </si>
  <si>
    <t>Обьязательные предметы</t>
  </si>
  <si>
    <t>ООД11</t>
  </si>
  <si>
    <t>ООД12</t>
  </si>
  <si>
    <t>ООД13</t>
  </si>
  <si>
    <t>ООД14</t>
  </si>
  <si>
    <t>Наименование дисциплин</t>
  </si>
  <si>
    <t>Форма контроля</t>
  </si>
  <si>
    <t>по семестрам</t>
  </si>
  <si>
    <t>Экзамен</t>
  </si>
  <si>
    <t>дифференцированный зачет</t>
  </si>
  <si>
    <t>Всего</t>
  </si>
  <si>
    <t>обьем учебного времени</t>
  </si>
  <si>
    <t>в том числе</t>
  </si>
  <si>
    <t>теоретические</t>
  </si>
  <si>
    <t>конртольные работы</t>
  </si>
  <si>
    <t>лаборатонро-практические</t>
  </si>
  <si>
    <t>Курсовой проект /работа</t>
  </si>
  <si>
    <t>Производственное обучение/профессиональная практика</t>
  </si>
  <si>
    <t>Распределение по курсам и семестрам</t>
  </si>
  <si>
    <t>Бақылау жұмысы</t>
  </si>
  <si>
    <t>курсытқ жұмыс/жоба</t>
  </si>
  <si>
    <t>зертханалық - практикалық жұмыстар</t>
  </si>
  <si>
    <t>Оқытушы</t>
  </si>
  <si>
    <t>Кожахметова Т.Р.</t>
  </si>
  <si>
    <t xml:space="preserve"> </t>
  </si>
  <si>
    <t>Исин А.Е.</t>
  </si>
  <si>
    <t>Кусаинова Д.Ж.</t>
  </si>
  <si>
    <t xml:space="preserve">преподаватель </t>
  </si>
  <si>
    <t>Авдиенко Л.С</t>
  </si>
  <si>
    <t>Авдиенко Л.С.</t>
  </si>
  <si>
    <t>Чекурда Г.П.</t>
  </si>
  <si>
    <t>ануарова Н.К.</t>
  </si>
  <si>
    <t>Ильчубаева Г.Т.</t>
  </si>
  <si>
    <t>Батхолдина Ш.Е.</t>
  </si>
  <si>
    <t>Химия</t>
  </si>
  <si>
    <t>География</t>
  </si>
  <si>
    <t xml:space="preserve">Физика </t>
  </si>
  <si>
    <t>Дүниежүзі тарихы</t>
  </si>
  <si>
    <t>Геграфия</t>
  </si>
  <si>
    <t>БМ 06</t>
  </si>
  <si>
    <t>Составление деловых бумаг на государственном языке</t>
  </si>
  <si>
    <t>Делопроизводство на государственном языке</t>
  </si>
  <si>
    <t>Профессиональные модули</t>
  </si>
  <si>
    <t>ПМ 01</t>
  </si>
  <si>
    <t>ПМ 03</t>
  </si>
  <si>
    <t>ПМ 04</t>
  </si>
  <si>
    <t>ПМ 05</t>
  </si>
  <si>
    <t>Преддипломная практика</t>
  </si>
  <si>
    <t>ПА 01</t>
  </si>
  <si>
    <t>ИА 01</t>
  </si>
  <si>
    <t>Промежуточная аттестация</t>
  </si>
  <si>
    <t>Итоговая аттестация</t>
  </si>
  <si>
    <t>Консультации</t>
  </si>
  <si>
    <t>Факультативные занятия</t>
  </si>
  <si>
    <t>Всего:</t>
  </si>
  <si>
    <t>Дисциплина по выбору обучающихся</t>
  </si>
  <si>
    <t>Модули, определяемые организацией образования</t>
  </si>
  <si>
    <t>МОО  01</t>
  </si>
  <si>
    <t>Итого на обязательное обучение</t>
  </si>
  <si>
    <t>Применение информационно-коммуникационных и цифровых технологий</t>
  </si>
  <si>
    <t>Применение базовых знаний экономики и основ предпринимательства</t>
  </si>
  <si>
    <t>Развитие и совершенствование физических качеств</t>
  </si>
  <si>
    <t>Профессиональная практика</t>
  </si>
  <si>
    <t xml:space="preserve"> Развитие и совершенствование физических качеств</t>
  </si>
  <si>
    <t xml:space="preserve"> Применение основ социальных наук для социализации и адаптации в обществе и трудовом коллективе</t>
  </si>
  <si>
    <t>Квалификация «3W04110101 -Бухгалтер-кассир»</t>
  </si>
  <si>
    <t xml:space="preserve"> Применение базовых знаний экономики и основ предпринимательства</t>
  </si>
  <si>
    <t>Работа с первичными документами и контроль за их движением</t>
  </si>
  <si>
    <t>Учет  операций, связанных с движением денежных средств и их эквивалентов</t>
  </si>
  <si>
    <t xml:space="preserve">ПМ 02  </t>
  </si>
  <si>
    <t>Учет заработной платы, пособий и иных выплат работникам</t>
  </si>
  <si>
    <t>Квалификация «4S04110102- Бухгалтер»</t>
  </si>
  <si>
    <t xml:space="preserve"> Ведение бухгалтерского учета источников формирования активов и выполнение работ по инвентаризации активов и финансовых обязательств организации</t>
  </si>
  <si>
    <t>ПМ  02</t>
  </si>
  <si>
    <t>Проведение расчетов с бюджетом и внебюджетными фондами</t>
  </si>
  <si>
    <t xml:space="preserve">ПМ 03 </t>
  </si>
  <si>
    <t>Документирование хозяйственных операций и ведение бухгалтерского учета активов организации</t>
  </si>
  <si>
    <r>
      <t xml:space="preserve">РО 3.1. Владеть основными вопросами в области экономической теории            </t>
    </r>
    <r>
      <rPr>
        <sz val="9"/>
        <color rgb="FFFF0000"/>
        <rFont val="Times New Roman"/>
        <family val="1"/>
        <charset val="204"/>
      </rPr>
      <t>(Основы экономической теории)</t>
    </r>
  </si>
  <si>
    <r>
      <t xml:space="preserve">РО 3.4. Владеть научными и законодательными основами организации и ведения предпринимательской деятельности в Республике Казахстан </t>
    </r>
    <r>
      <rPr>
        <sz val="9"/>
        <color rgb="FFFF0000"/>
        <rFont val="Times New Roman"/>
        <family val="1"/>
        <charset val="204"/>
      </rPr>
      <t>(Основы предпринимательской деятельности)</t>
    </r>
  </si>
  <si>
    <r>
      <t xml:space="preserve">РО 3.5. Соблюдать этику делового общения </t>
    </r>
    <r>
      <rPr>
        <sz val="9"/>
        <color rgb="FFFF0000"/>
        <rFont val="Times New Roman"/>
        <family val="1"/>
        <charset val="204"/>
      </rPr>
      <t xml:space="preserve"> (Этика деловых отношений)</t>
    </r>
  </si>
  <si>
    <r>
      <t xml:space="preserve">РО 4.2. Понимать роль и место культуры народов Республики Казахстан в мировой цивилизации  </t>
    </r>
    <r>
      <rPr>
        <sz val="9"/>
        <color rgb="FFFF0000"/>
        <rFont val="Times New Roman"/>
        <family val="1"/>
        <charset val="204"/>
      </rPr>
      <t>(Культурология)</t>
    </r>
  </si>
  <si>
    <r>
      <t xml:space="preserve">РО 4.4. Владеть основными понятиями социологии и политологии  </t>
    </r>
    <r>
      <rPr>
        <sz val="9"/>
        <color rgb="FFFF0000"/>
        <rFont val="Times New Roman"/>
        <family val="1"/>
        <charset val="204"/>
      </rPr>
      <t>(Основы  социологии и политологии)</t>
    </r>
  </si>
  <si>
    <r>
      <t xml:space="preserve">РО 4.1. Понимать морально-нравственные ценности и нормы, формирующие толерантность и активную личностную позицию </t>
    </r>
    <r>
      <rPr>
        <sz val="9"/>
        <color rgb="FFFF0000"/>
        <rFont val="Times New Roman"/>
        <family val="1"/>
        <charset val="204"/>
      </rPr>
      <t>(Основы философии)</t>
    </r>
  </si>
  <si>
    <t>Применение  профессиональной лексики</t>
  </si>
  <si>
    <t>Профессионапьный казахский язык</t>
  </si>
  <si>
    <t>Профессионапьный иностранный язык</t>
  </si>
  <si>
    <r>
      <t xml:space="preserve">РО 1.2. Применять нормативные правовые акты в области бухгалтерского учета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</si>
  <si>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1.3. Применять методы и формы бухгалтерского учета в организации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</si>
  <si>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1.4.  Осуществлять прием и проверку правильности оформления первичных документов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</si>
  <si>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1.5. Оформлять первичные документы в соответствии с нормативными требованиями (инструкциями)   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</si>
  <si>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2.1. Осуществлять операции по приему, учету, выдаче и хранению денежных средств и  их эквивалентов с обязательным соблюдением порядка, обеспечивающего их сохранность 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</si>
  <si>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2.2. Отражать на счетах бухгалтерские операции, связанные с движением денежных средств в кассе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</si>
  <si>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>РО 2.3.</t>
    </r>
    <r>
      <rPr>
        <sz val="9"/>
        <color rgb="FF000000"/>
        <rFont val="Times New Roman"/>
        <family val="1"/>
        <charset val="204"/>
      </rPr>
      <t xml:space="preserve"> Участвовать в проведении учета денежных средств на расчетных, и специальных счетах в банка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</si>
  <si>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2.4.Составлять кассовую отчетность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</si>
  <si>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2.5.Осуществлять учет с подотчетными лицами  </t>
    </r>
    <r>
      <rPr>
        <sz val="9"/>
        <color rgb="FFFF0000"/>
        <rFont val="Times New Roman"/>
        <family val="1"/>
        <charset val="204"/>
      </rPr>
      <t>(Финансовый учет)</t>
    </r>
  </si>
  <si>
    <t>Учебная практика по учету  операций, связанных с движением денежных средств и их эквивалентов</t>
  </si>
  <si>
    <t>Профессиональная практика  практика по учету  операций, связанных с движением денежных средств и их эквивалентов</t>
  </si>
  <si>
    <t>Учебная практика по учету  Учет заработной платы, пособий и иных выплат работникам</t>
  </si>
  <si>
    <t>Профессиональная практика  практика по учету   заработной платы, пособий и иных выплат работникам</t>
  </si>
  <si>
    <t>РО 4.1. Участвовать при проведении инвентаризации имущества и обязательств организации</t>
  </si>
  <si>
    <t>РО 4.2. Осуществлять бухгалтерские проводки, отражающие операции по инвентаризации имущества и обязательств   организации</t>
  </si>
  <si>
    <r>
      <t xml:space="preserve">РО 1.6. Организовать документооборот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</si>
  <si>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 1.2.  Обрабатывать первичные бухгалтерские документы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</si>
  <si>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1.3. Участвовать в работе по подготовке рабочего плана счетов, форм первичных документов, применяемых для оформления хозяйственных операций 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</si>
  <si>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1.4.Вести  учет и формировать бухгалтерские проводки активов организации 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</si>
  <si>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2.1.Вести учет  источников формирования активов и составлять бухгалтерские проводки </t>
    </r>
    <r>
      <rPr>
        <sz val="9"/>
        <color rgb="FFFF0000"/>
        <rFont val="Times New Roman"/>
        <family val="1"/>
        <charset val="204"/>
      </rPr>
      <t>(Финансовый учет)</t>
    </r>
  </si>
  <si>
    <t>Учебная практика по Документированию хозяйственных операций и ведение бухгалтерского учета активов организации</t>
  </si>
  <si>
    <r>
      <t xml:space="preserve">РО 2.2.Выполнять работу по инвентаризации и отражать ее результаты в бухгалтерских проводках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</si>
  <si>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5.3.Участвовать в проведении анализа информации, полученной в ходе проведения контрольных процедур, выявление и оценку рисков </t>
    </r>
    <r>
      <rPr>
        <sz val="9"/>
        <color rgb="FFFF0000"/>
        <rFont val="Times New Roman"/>
        <family val="1"/>
        <charset val="204"/>
      </rPr>
      <t>(Экономический анализ и анализ финансовой отчетности)</t>
    </r>
  </si>
  <si>
    <r>
      <t xml:space="preserve">РО 3.2. Анализировать и оценивать экономические процессы, происходящие на предприятии </t>
    </r>
    <r>
      <rPr>
        <sz val="9"/>
        <color rgb="FFFF0000"/>
        <rFont val="Times New Roman"/>
        <family val="1"/>
        <charset val="204"/>
      </rPr>
      <t>(Экономика организации)  (РО3.3?)</t>
    </r>
  </si>
  <si>
    <r>
      <t xml:space="preserve">РО 3.3. Понимать тенденции развития мировой экономики, основные задачи перехода государства к «зеленой» экономике. </t>
    </r>
    <r>
      <rPr>
        <sz val="9"/>
        <color rgb="FFFF0000"/>
        <rFont val="Times New Roman"/>
        <family val="1"/>
        <charset val="204"/>
      </rPr>
      <t>(Зеленая экономика)  (РО 3.2.?)</t>
    </r>
  </si>
  <si>
    <t>Профессиональная практика по Документированию хозяйственных операций и ведение бухгалтерского учета активов организации</t>
  </si>
  <si>
    <t>Учебная практика по учету  источников формирования активов и выполнение работ по инвентаризации активов и финансовых обязательств организаци</t>
  </si>
  <si>
    <t>Профессиональная практика по учету   источников формирования активов и выполнение работ по инвентаризации активов и финансовых обязательств организаци</t>
  </si>
  <si>
    <r>
      <t xml:space="preserve">РО 2.3.Осуществлять сбор информации о деятельности объекта внутреннего контроля по выполнению требований правовой и нормативной базы и внутренних регламентов </t>
    </r>
    <r>
      <rPr>
        <sz val="9"/>
        <color rgb="FFFF0000"/>
        <rFont val="Times New Roman"/>
        <family val="1"/>
        <charset val="204"/>
      </rPr>
      <t>(Ревиизя и контроль)</t>
    </r>
  </si>
  <si>
    <r>
      <t xml:space="preserve">РО 2.4.Выполнять контрольные процедуры и их документирование, готовить и оформлять завершающие материалы по результатам внутреннего контроля  </t>
    </r>
    <r>
      <rPr>
        <sz val="9"/>
        <color rgb="FFFF0000"/>
        <rFont val="Times New Roman"/>
        <family val="1"/>
        <charset val="204"/>
      </rPr>
      <t>(Ревиизя и контроль)</t>
    </r>
  </si>
  <si>
    <r>
      <t xml:space="preserve">РО 3.5.Применять налоговые льготы в используемой системе налогообложения при исчислении величины налогов и сборов, обязательных для уплаты  </t>
    </r>
    <r>
      <rPr>
        <sz val="9"/>
        <color rgb="FFFF0000"/>
        <rFont val="Times New Roman"/>
        <family val="1"/>
        <charset val="204"/>
      </rPr>
      <t>(Налоги и налогообложение)</t>
    </r>
  </si>
  <si>
    <t>Учебная практика по составлении бухгалтерской (финансовой) отчетности</t>
  </si>
  <si>
    <t>Профессиональная практика по составлении бухгалтерской (финансовой) отчетности</t>
  </si>
  <si>
    <t>Учебная практика по комплексному анализу хозяйственно-финансовой деятельности организации и ее подразделений</t>
  </si>
  <si>
    <t>Профессиональная практика по комплексному анализухозяйственно-финансовой деятельности организации и ее подразделений</t>
  </si>
  <si>
    <t xml:space="preserve">ПМ 4. Участие в инвентаризации   </t>
  </si>
  <si>
    <t>Учебная практика по инвентаризации</t>
  </si>
  <si>
    <t>Профессиональная практика по инвентаризации</t>
  </si>
  <si>
    <t>Участие в комплексном анализе хозяйственно-финансовой деятельности организации и ее подразделений</t>
  </si>
  <si>
    <t>Участие в составлении бухгалтерской (финансовой) отчетности</t>
  </si>
  <si>
    <r>
      <t xml:space="preserve">РО 1.1. Организовывать рабочее место с учетом требований техники безопасности и охраны труда, производственной санитарии  </t>
    </r>
    <r>
      <rPr>
        <sz val="9"/>
        <color rgb="FFFF0000"/>
        <rFont val="Times New Roman"/>
        <family val="1"/>
        <charset val="204"/>
      </rPr>
      <t>( Основы права  и охрана труда)</t>
    </r>
  </si>
  <si>
    <r>
      <t xml:space="preserve">РО 2.1. Владеть основами информационно-коммуникационных технологий                                                РО 2.2. Использовать услуги информационно-справочных и интерактивных веб-порталов   </t>
    </r>
    <r>
      <rPr>
        <sz val="9"/>
        <color rgb="FFFF0000"/>
        <rFont val="Times New Roman"/>
        <family val="1"/>
        <charset val="204"/>
      </rPr>
      <t xml:space="preserve"> (Информацимонно-коммуникационные технологии и цифровая грамотность)</t>
    </r>
  </si>
  <si>
    <r>
      <t xml:space="preserve">РО 1.1. Укреплять здоровье и соблюдать принципы здорового образа жизни.                                                        РО 1.2. Совершенствовать физические качества и психофизиологические способности        </t>
    </r>
    <r>
      <rPr>
        <sz val="9"/>
        <color rgb="FFFF0000"/>
        <rFont val="Times New Roman"/>
        <family val="1"/>
        <charset val="204"/>
      </rPr>
      <t>(Физическая культура)</t>
    </r>
  </si>
  <si>
    <t>Учебная практика по проведению расчетов с бюджетом и внебюджетными фондами</t>
  </si>
  <si>
    <t>Профессиональная  практика по проведению расчетов с бюджетом и внебюджетными фондами</t>
  </si>
  <si>
    <r>
      <t xml:space="preserve">РО 4.1. Отражать нарастающим итогом на счетах бухгалтерского учета имущественное и финансовое положение организации. РО 4.2.Определять результаты хозяйственной деятельности за отчетный период.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</si>
  <si>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4.3.Участвовать  в составлении (отчетов) и налоговых деклараций по налогам и сборам РО 4.4.Участвовать в составлении в установленные сроки бухгалтерской, налоговой и статистической отчетности в пределах своей компетенции  </t>
    </r>
    <r>
      <rPr>
        <sz val="9"/>
        <color rgb="FFFF0000"/>
        <rFont val="Times New Roman"/>
        <family val="1"/>
        <charset val="204"/>
      </rPr>
      <t>(Бухгалттерская и налоговая  отчетность)</t>
    </r>
  </si>
  <si>
    <r>
      <t xml:space="preserve">РО 5.1.Участвовать  в проведении контроля и анализа информации об активах и финансовом положении организации, ее платежеспособности и доходности. РО 5.2.Принимать участие в составлении бизнес-плана. </t>
    </r>
    <r>
      <rPr>
        <sz val="9"/>
        <color rgb="FFFF0000"/>
        <rFont val="Times New Roman"/>
        <family val="1"/>
        <charset val="204"/>
      </rPr>
      <t>(Экономический анализ и анализ финансовой отчетности)</t>
    </r>
  </si>
  <si>
    <r>
      <t xml:space="preserve">РО 5.4.Участвовать в проведении мониторинга устранения выявленных нарушений, недостатков и рисков. РО 5.5.Участвовать в подготовке предложений по устранению недостатков в расходовании средств, повышению эффективности производства, последовательному осуществлению режима экономии </t>
    </r>
    <r>
      <rPr>
        <sz val="9"/>
        <color rgb="FFFF0000"/>
        <rFont val="Times New Roman"/>
        <family val="1"/>
        <charset val="204"/>
      </rPr>
      <t>(Экономический анализ и анализ финансовой отчетности)</t>
    </r>
  </si>
  <si>
    <r>
      <t>РО 3.5. Осуществлять учет вознаграждений и удержаний                        РО 3.6. Начислять, удерживать и перечислять налоги, обязательные  взносы определенные законодательством для уплаты в бюджет )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</si>
  <si>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3.1.Формировать бухгалтерские проводки по начислению и перечислению налогов и сборов в бюджет. РО 3.2.Оформлять платежные документы для перечисления налогов и сборов в бюджет и контролировать их прохождение по расчетно-кассовым банковским операциям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</si>
  <si>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>РО 3.1.  Исчислять оплату труда при отдельных режимах работы/</t>
    </r>
    <r>
      <rPr>
        <sz val="9"/>
        <rFont val="Times New Roman"/>
        <family val="1"/>
        <charset val="204"/>
      </rPr>
      <t xml:space="preserve"> РО 3.2. Осуществлять документальное оформление расчета заработной платы </t>
    </r>
    <r>
      <rPr>
        <sz val="9"/>
        <color rgb="FFFF0000"/>
        <rFont val="Times New Roman"/>
        <family val="1"/>
        <charset val="204"/>
      </rPr>
      <t xml:space="preserve"> (Финансовый учет)</t>
    </r>
  </si>
  <si>
    <r>
      <t xml:space="preserve">РО 3.3. Участвовать при расчете средней заработной платы и суммы отпускных </t>
    </r>
    <r>
      <rPr>
        <sz val="9"/>
        <rFont val="Times New Roman"/>
        <family val="1"/>
        <charset val="204"/>
      </rPr>
      <t>РО 3.4. Осуществлять расчет больничных и компенсации по неиспользованию отпуска</t>
    </r>
    <r>
      <rPr>
        <sz val="9"/>
        <color rgb="FFFF0000"/>
        <rFont val="Times New Roman"/>
        <family val="1"/>
        <charset val="204"/>
      </rPr>
      <t xml:space="preserve">  (Финансовый учет)</t>
    </r>
  </si>
  <si>
    <r>
      <t xml:space="preserve">РО 3.3.Формировать бухгалтерские проводки по начислению и перечислению обязательных отчислений и взносов. РО 3.4.Оформлять платежные документы на перечисление обязательных отчислений и взносов  </t>
    </r>
    <r>
      <rPr>
        <sz val="9"/>
        <color rgb="FFFF0000"/>
        <rFont val="Times New Roman"/>
        <family val="1"/>
        <charset val="204"/>
      </rPr>
      <t>(Финансовый учет)</t>
    </r>
  </si>
  <si>
    <t>Учебная практика по Квалификации«3W04110101 -Бухгалтер-кассир»</t>
  </si>
  <si>
    <t>Профессиональная практика по Квалификации«3W04110101 -Бухгалтер-кассир»</t>
  </si>
  <si>
    <t>Учебная практика по Квалификация «4S04110102- Бухгалтер»</t>
  </si>
  <si>
    <t>Профессиональная практика по Квалификация «4S04110102- Бухгалтер»</t>
  </si>
  <si>
    <t>Учебная практика  по применению информационно-коммуникационных и цифровых технологий</t>
  </si>
  <si>
    <t>Профессиональная  практика  по применению информационно-коммуникационных и цифровых технологий</t>
  </si>
  <si>
    <t>Настройка безопасности корпоративных информационных систем</t>
  </si>
  <si>
    <t>Проектирование эффективных систем хранения, обработки и защиты данных с использованием языков программирования</t>
  </si>
  <si>
    <t>Применение криптографических методов и средств защиты информации</t>
  </si>
  <si>
    <t>Администрирование и поддержка работоспособности программно-аппаратных средств защиты информации и обеспечения информационной безопасности</t>
  </si>
  <si>
    <t>Квалификация «4S06120202 – Техник по информационной безопасности»</t>
  </si>
  <si>
    <t>Ознакомительная практика</t>
  </si>
  <si>
    <t>БМ  01</t>
  </si>
  <si>
    <t xml:space="preserve">БМ 03 </t>
  </si>
  <si>
    <t>Производственно-технологическая практика</t>
  </si>
  <si>
    <t>Дипломирование</t>
  </si>
  <si>
    <t>Министерство науки и образования Республики Казахстан</t>
  </si>
  <si>
    <t>ТОО Экибстузский Колледж Инновационного Евразийского Университета</t>
  </si>
  <si>
    <t>КЕЛІСІЛДІ</t>
  </si>
  <si>
    <t>БЕКІТЕМІН</t>
  </si>
  <si>
    <t>председатель ИС, директор  КГУ СОШ №18</t>
  </si>
  <si>
    <t>Колледж Директоры</t>
  </si>
  <si>
    <t xml:space="preserve">г. Экибастуз </t>
  </si>
  <si>
    <t>____________К.Каржасов</t>
  </si>
  <si>
    <t xml:space="preserve">____________ Е.Қ. Зәкен </t>
  </si>
  <si>
    <t>"_______"_____________ 2021ж.</t>
  </si>
  <si>
    <t>РАБОЧИЙУЧЕБНЫЙ ПЛАН</t>
  </si>
  <si>
    <t>Техническое и профессиональное образование</t>
  </si>
  <si>
    <t>Форма бучения- очная</t>
  </si>
  <si>
    <t>На базе основного среднего  образования</t>
  </si>
  <si>
    <t>График учебного процесса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</si>
  <si>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</si>
  <si>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</si>
  <si>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</si>
  <si>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</si>
  <si>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</si>
  <si>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</si>
  <si>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</si>
  <si>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</si>
  <si>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</si>
  <si>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 xml:space="preserve">мамыр </t>
  </si>
  <si>
    <t>маусым</t>
  </si>
  <si>
    <t>шілде</t>
  </si>
  <si>
    <t>тамыз</t>
  </si>
  <si>
    <t>I</t>
  </si>
  <si>
    <t>К</t>
  </si>
  <si>
    <t>Лс</t>
  </si>
  <si>
    <t>Р</t>
  </si>
  <si>
    <t>О</t>
  </si>
  <si>
    <t>Э</t>
  </si>
  <si>
    <t>IІ</t>
  </si>
  <si>
    <t>У</t>
  </si>
  <si>
    <t>П</t>
  </si>
  <si>
    <t>ИА</t>
  </si>
  <si>
    <t>IІІ</t>
  </si>
  <si>
    <t>Теоретическое обучение</t>
  </si>
  <si>
    <t>Резерв</t>
  </si>
  <si>
    <t>Д</t>
  </si>
  <si>
    <t>Демалыс</t>
  </si>
  <si>
    <t>Өндірістік оқыту</t>
  </si>
  <si>
    <t>Летние полевые сборы</t>
  </si>
  <si>
    <t>Қа</t>
  </si>
  <si>
    <t>Өнд</t>
  </si>
  <si>
    <t xml:space="preserve">Өндірістік практикасы </t>
  </si>
  <si>
    <t>II Бюджет бойынша жиынтық көресткіш</t>
  </si>
  <si>
    <t>Курс</t>
  </si>
  <si>
    <t>Теориялық    оқыту</t>
  </si>
  <si>
    <t>Өндірістік оқыту/ Өндірістік практика</t>
  </si>
  <si>
    <t>Оқу жылындағы барлық апта</t>
  </si>
  <si>
    <t>неделя</t>
  </si>
  <si>
    <t>час</t>
  </si>
  <si>
    <t>кредит</t>
  </si>
  <si>
    <t>оқу</t>
  </si>
  <si>
    <t>Өндірістік</t>
  </si>
  <si>
    <t xml:space="preserve">ПМ 04 </t>
  </si>
  <si>
    <t xml:space="preserve">ПМ 02 </t>
  </si>
  <si>
    <t>Код и наименование уровня: 06 Информационно-коммуникационные технологии</t>
  </si>
  <si>
    <t>061 Информационно-коммуникационные технологии</t>
  </si>
  <si>
    <t>06120100 - Системы информационной безопасности</t>
  </si>
  <si>
    <t>4S06120202 - Техник информационной безопасности</t>
  </si>
  <si>
    <t>срок обучения: 3г.10 месяцев</t>
  </si>
  <si>
    <t>IV</t>
  </si>
  <si>
    <t>K</t>
  </si>
  <si>
    <t>Пд</t>
  </si>
  <si>
    <t>Т</t>
  </si>
  <si>
    <t>ПА</t>
  </si>
  <si>
    <t>ПРАКТИКА</t>
  </si>
  <si>
    <t>НЕД</t>
  </si>
  <si>
    <t>КР</t>
  </si>
  <si>
    <t>ЧАСЫ</t>
  </si>
  <si>
    <t>Производственное обучение/        профессиональная практика</t>
  </si>
  <si>
    <t>РО 1.1. Управлять принципами организации и информационной безопасности корпоративных информационных систем</t>
  </si>
  <si>
    <t>РО 2.1. Применять методы структурного программирования</t>
  </si>
  <si>
    <t>РО 2.5. Создавать и редактировать Web-ресурсы</t>
  </si>
  <si>
    <t>РО 4.1. Администрировать механизмы безопасности</t>
  </si>
  <si>
    <t>РО 4.2. Реагировать на инциденты информационной безопасности</t>
  </si>
  <si>
    <t>РО 4.3. Планировать процессы управления и обеспечения информационной безопасности организации</t>
  </si>
  <si>
    <t>РО 3.2. Разрабатывать требуемую организационно-распорядительную документацию</t>
  </si>
  <si>
    <t>Ф 01</t>
  </si>
  <si>
    <t>Ф 02</t>
  </si>
  <si>
    <t xml:space="preserve">РО 3.1. Владеть основными вопросами в области экономики </t>
  </si>
  <si>
    <t xml:space="preserve">РО 2.2. Применять эффективные системы для хранения, обработки и защиты данных </t>
  </si>
  <si>
    <t xml:space="preserve">РО 2.3. Проектировать системы управления баз данных </t>
  </si>
  <si>
    <t xml:space="preserve">РО 2.1. Владеть основами информационно-коммуникационных технологий. </t>
  </si>
  <si>
    <t xml:space="preserve">РО 1.3. Конфигурировать службу удаленного доступа. </t>
  </si>
  <si>
    <t xml:space="preserve">РО 1.2. Выполнять настройку сервера </t>
  </si>
  <si>
    <t xml:space="preserve">PO 2.4.  Разрабатывать приложения </t>
  </si>
  <si>
    <t xml:space="preserve">РО 3.1 Применять средства криптографической защиты информации. </t>
  </si>
  <si>
    <r>
      <t>РО 4.4. Контролировать процессы управления и обеспечения ИБ организации.</t>
    </r>
    <r>
      <rPr>
        <sz val="10"/>
        <rFont val="Times New Roman"/>
        <family val="1"/>
        <charset val="204"/>
      </rPr>
      <t xml:space="preserve"> </t>
    </r>
  </si>
  <si>
    <t>РО 1.4. Обеспечивать защиту информационной инфраструктуры?</t>
  </si>
  <si>
    <t>РО 3.2. Владеть законодательными основами организации и ведения предпринимательской деятельности в Республике Казахстан</t>
  </si>
  <si>
    <t>РО 3.3. Соблюдать этику делового общения</t>
  </si>
  <si>
    <t>РО 4.1. Понимать морально-нравственные ценности и нормы</t>
  </si>
  <si>
    <t>РО 4.2. Понимать роль и место культуры народов Республики Казахстан в мировой цивилизации</t>
  </si>
  <si>
    <t>РО 4.3. Владеть сведениями об основных отраслях права</t>
  </si>
  <si>
    <t>РО 4.4. Владеть основными понятиями социологии и политологии</t>
  </si>
  <si>
    <t>Web-дизайн и разработка</t>
  </si>
  <si>
    <t>Искусственный интеллект</t>
  </si>
  <si>
    <t>Заместитель директора по учебной работе</t>
  </si>
  <si>
    <t xml:space="preserve">  Проектировать эффективные систем хранения, обработки и защиты данных с использованием языков программирования (учебная практика)  </t>
  </si>
  <si>
    <t xml:space="preserve"> Применять криптографические методы и средства защиты информации (учебная практика)</t>
  </si>
  <si>
    <t xml:space="preserve">Восстанавливать  работоспособность аппаратно- программных средств обеспечения ИБ (учебная практика)  </t>
  </si>
  <si>
    <t>Анализировать защищенность, проектировать и созданию безопасной  конфигурации информационной системы. (учебная практика)</t>
  </si>
  <si>
    <t xml:space="preserve">Тестировать сетевую безопасность (учебная практика) </t>
  </si>
  <si>
    <t xml:space="preserve">Управленять и обеспечивать ИБ организации (учебная практика) </t>
  </si>
  <si>
    <t>Настраивать безопасность корпоративных информационных систем (учебная практика)</t>
  </si>
  <si>
    <t>РО 1.1. Укреплять здоровье и соблюдать принципы здорового образа жизни.</t>
  </si>
  <si>
    <t>РО 1.2. Совершенствовать физические качества и психофизиологические способности</t>
  </si>
  <si>
    <t>Владение стандартами делопроизводства и современными информационными технологиями</t>
  </si>
  <si>
    <t>РО 2.2.Составлять на государственном языке деловые документы</t>
  </si>
  <si>
    <r>
      <t>Обеспечивать  информационную безопасность (учебная п</t>
    </r>
    <r>
      <rPr>
        <b/>
        <sz val="10"/>
        <rFont val="Times New Roman"/>
        <family val="1"/>
        <charset val="204"/>
      </rPr>
      <t>рактика</t>
    </r>
    <r>
      <rPr>
        <b/>
        <sz val="10"/>
        <color rgb="FF00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по защите информации)</t>
    </r>
  </si>
  <si>
    <t>РО 4.5. Тестировать аппаратно- программные средства обеспечения информационной безопасности.</t>
  </si>
  <si>
    <t xml:space="preserve">МОО  </t>
  </si>
  <si>
    <t xml:space="preserve">РО 1.1 Применять ИКТ при составлении электрических схем автоматизации </t>
  </si>
  <si>
    <t>РО 1.2 Применять ИКТ при составлении электрических схем  робототехники</t>
  </si>
  <si>
    <t xml:space="preserve">Применение ИКТ при составлении электрических схем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</si>
</sst>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 Cyr"/>
      <family val="2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9" fillId="0" borderId="0"/>
  </cellStyleXfs>
  <cellXfs count="78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7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/>
    <xf numFmtId="1" fontId="1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2" borderId="0" xfId="0" applyFill="1"/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10" fillId="4" borderId="1" xfId="0" applyFont="1" applyFill="1" applyBorder="1"/>
    <xf numFmtId="1" fontId="1" fillId="5" borderId="7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8" fillId="5" borderId="0" xfId="0" applyFont="1" applyFill="1"/>
    <xf numFmtId="1" fontId="0" fillId="5" borderId="0" xfId="0" applyNumberFormat="1" applyFill="1"/>
    <xf numFmtId="0" fontId="7" fillId="5" borderId="0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center" vertical="center"/>
    </xf>
    <xf numFmtId="0" fontId="0" fillId="3" borderId="0" xfId="0" applyFill="1"/>
    <xf numFmtId="1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" fontId="12" fillId="0" borderId="1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" fontId="11" fillId="0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1" fontId="12" fillId="0" borderId="2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" fontId="8" fillId="5" borderId="0" xfId="0" applyNumberFormat="1" applyFont="1" applyFill="1"/>
    <xf numFmtId="2" fontId="8" fillId="5" borderId="0" xfId="0" applyNumberFormat="1" applyFont="1" applyFill="1"/>
    <xf numFmtId="0" fontId="8" fillId="3" borderId="0" xfId="0" applyFont="1" applyFill="1"/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" fontId="1" fillId="5" borderId="2" xfId="0" applyNumberFormat="1" applyFont="1" applyFill="1" applyBorder="1" applyAlignment="1">
      <alignment horizontal="center" vertical="center"/>
    </xf>
    <xf numFmtId="1" fontId="3" fillId="5" borderId="7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8" fillId="4" borderId="1" xfId="0" applyFont="1" applyFill="1" applyBorder="1"/>
    <xf numFmtId="0" fontId="0" fillId="5" borderId="1" xfId="0" applyFill="1" applyBorder="1"/>
    <xf numFmtId="0" fontId="0" fillId="0" borderId="7" xfId="0" applyBorder="1"/>
    <xf numFmtId="0" fontId="4" fillId="4" borderId="7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vertical="center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2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/>
      <protection locked="0"/>
    </xf>
    <xf numFmtId="1" fontId="12" fillId="6" borderId="1" xfId="0" applyNumberFormat="1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10" fillId="6" borderId="1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2" fillId="6" borderId="3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center" vertical="center" wrapText="1"/>
    </xf>
    <xf numFmtId="1" fontId="12" fillId="6" borderId="2" xfId="0" applyNumberFormat="1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center" vertical="center"/>
    </xf>
    <xf numFmtId="0" fontId="0" fillId="6" borderId="1" xfId="0" applyFill="1" applyBorder="1"/>
    <xf numFmtId="0" fontId="2" fillId="6" borderId="1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7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vertical="top" wrapText="1"/>
    </xf>
    <xf numFmtId="0" fontId="3" fillId="6" borderId="13" xfId="0" applyFont="1" applyFill="1" applyBorder="1" applyAlignment="1">
      <alignment horizontal="center" vertical="top" wrapText="1"/>
    </xf>
    <xf numFmtId="0" fontId="1" fillId="6" borderId="14" xfId="0" applyFont="1" applyFill="1" applyBorder="1" applyAlignment="1">
      <alignment vertical="top" wrapText="1"/>
    </xf>
    <xf numFmtId="0" fontId="5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1" fontId="1" fillId="6" borderId="2" xfId="0" applyNumberFormat="1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 wrapText="1"/>
    </xf>
    <xf numFmtId="1" fontId="1" fillId="6" borderId="2" xfId="0" applyNumberFormat="1" applyFont="1" applyFill="1" applyBorder="1" applyAlignment="1">
      <alignment horizontal="center" vertical="center" wrapText="1"/>
    </xf>
    <xf numFmtId="1" fontId="5" fillId="6" borderId="2" xfId="0" applyNumberFormat="1" applyFont="1" applyFill="1" applyBorder="1" applyAlignment="1">
      <alignment horizontal="center" vertical="center"/>
    </xf>
    <xf numFmtId="1" fontId="5" fillId="6" borderId="7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1" fillId="7" borderId="7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9" fillId="0" borderId="0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3" fillId="5" borderId="0" xfId="0" applyFont="1" applyFill="1" applyBorder="1" applyAlignment="1">
      <alignment horizontal="center" vertical="center"/>
    </xf>
    <xf numFmtId="0" fontId="10" fillId="5" borderId="0" xfId="0" applyFont="1" applyFill="1" applyBorder="1"/>
    <xf numFmtId="0" fontId="0" fillId="5" borderId="0" xfId="0" applyFill="1" applyBorder="1"/>
    <xf numFmtId="0" fontId="8" fillId="5" borderId="0" xfId="0" applyFont="1" applyFill="1" applyBorder="1"/>
    <xf numFmtId="0" fontId="8" fillId="0" borderId="0" xfId="0" applyFont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5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9" fillId="3" borderId="2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22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9" fillId="5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24" fillId="5" borderId="0" xfId="0" applyFont="1" applyFill="1"/>
    <xf numFmtId="0" fontId="25" fillId="5" borderId="0" xfId="0" applyFont="1" applyFill="1"/>
    <xf numFmtId="0" fontId="6" fillId="5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1" fontId="6" fillId="5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/>
    <xf numFmtId="1" fontId="14" fillId="4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5" fillId="5" borderId="1" xfId="0" applyFont="1" applyFill="1" applyBorder="1"/>
    <xf numFmtId="0" fontId="27" fillId="5" borderId="1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1" fontId="14" fillId="5" borderId="1" xfId="0" applyNumberFormat="1" applyFont="1" applyFill="1" applyBorder="1" applyAlignment="1">
      <alignment horizontal="center" vertical="center" wrapText="1"/>
    </xf>
    <xf numFmtId="1" fontId="14" fillId="5" borderId="1" xfId="0" applyNumberFormat="1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top" wrapText="1"/>
    </xf>
    <xf numFmtId="0" fontId="25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0" borderId="2" xfId="0" applyFont="1" applyBorder="1" applyAlignment="1">
      <alignment vertical="top" wrapText="1"/>
    </xf>
    <xf numFmtId="0" fontId="25" fillId="0" borderId="1" xfId="0" applyFont="1" applyBorder="1" applyAlignment="1">
      <alignment vertical="center" wrapText="1"/>
    </xf>
    <xf numFmtId="0" fontId="25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7" fillId="0" borderId="6" xfId="0" applyFont="1" applyBorder="1" applyAlignment="1">
      <alignment vertical="top" wrapText="1"/>
    </xf>
    <xf numFmtId="0" fontId="17" fillId="0" borderId="6" xfId="0" applyFont="1" applyBorder="1" applyAlignment="1">
      <alignment horizontal="left" vertical="top" wrapText="1"/>
    </xf>
    <xf numFmtId="0" fontId="2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26" fillId="3" borderId="6" xfId="0" applyFont="1" applyFill="1" applyBorder="1" applyAlignment="1">
      <alignment horizontal="center"/>
    </xf>
    <xf numFmtId="0" fontId="26" fillId="3" borderId="7" xfId="0" applyFont="1" applyFill="1" applyBorder="1" applyAlignment="1">
      <alignment horizontal="center"/>
    </xf>
    <xf numFmtId="0" fontId="26" fillId="3" borderId="1" xfId="0" applyFont="1" applyFill="1" applyBorder="1"/>
    <xf numFmtId="0" fontId="26" fillId="3" borderId="7" xfId="0" applyFont="1" applyFill="1" applyBorder="1"/>
    <xf numFmtId="0" fontId="26" fillId="3" borderId="3" xfId="0" applyFont="1" applyFill="1" applyBorder="1"/>
    <xf numFmtId="0" fontId="14" fillId="0" borderId="0" xfId="1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4" fillId="0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vertical="center"/>
    </xf>
    <xf numFmtId="0" fontId="30" fillId="0" borderId="0" xfId="0" applyNumberFormat="1" applyFont="1" applyFill="1" applyBorder="1" applyAlignment="1" applyProtection="1">
      <alignment vertical="top"/>
    </xf>
    <xf numFmtId="49" fontId="14" fillId="0" borderId="0" xfId="0" applyNumberFormat="1" applyFont="1" applyFill="1" applyBorder="1" applyAlignment="1" applyProtection="1">
      <alignment vertical="top"/>
    </xf>
    <xf numFmtId="0" fontId="31" fillId="0" borderId="0" xfId="0" applyNumberFormat="1" applyFont="1" applyFill="1" applyBorder="1" applyAlignment="1" applyProtection="1">
      <alignment vertical="top"/>
    </xf>
    <xf numFmtId="0" fontId="14" fillId="5" borderId="0" xfId="1" applyNumberFormat="1" applyFont="1" applyFill="1" applyBorder="1" applyAlignment="1" applyProtection="1">
      <alignment vertical="top"/>
    </xf>
    <xf numFmtId="0" fontId="14" fillId="5" borderId="0" xfId="0" applyNumberFormat="1" applyFont="1" applyFill="1" applyBorder="1" applyAlignment="1" applyProtection="1">
      <alignment vertical="top"/>
    </xf>
    <xf numFmtId="0" fontId="14" fillId="5" borderId="0" xfId="0" applyNumberFormat="1" applyFont="1" applyFill="1" applyBorder="1" applyAlignment="1" applyProtection="1">
      <alignment horizontal="center" vertical="top"/>
    </xf>
    <xf numFmtId="0" fontId="14" fillId="5" borderId="0" xfId="0" applyNumberFormat="1" applyFont="1" applyFill="1" applyBorder="1" applyAlignment="1" applyProtection="1">
      <alignment vertical="center"/>
    </xf>
    <xf numFmtId="49" fontId="14" fillId="5" borderId="0" xfId="0" applyNumberFormat="1" applyFont="1" applyFill="1" applyBorder="1" applyAlignment="1" applyProtection="1">
      <alignment vertical="top"/>
    </xf>
    <xf numFmtId="0" fontId="31" fillId="5" borderId="0" xfId="0" applyNumberFormat="1" applyFont="1" applyFill="1" applyBorder="1" applyAlignment="1" applyProtection="1">
      <alignment vertical="top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28" xfId="0" applyNumberFormat="1" applyFont="1" applyFill="1" applyBorder="1" applyAlignment="1" applyProtection="1">
      <alignment horizontal="center"/>
    </xf>
    <xf numFmtId="0" fontId="6" fillId="0" borderId="29" xfId="0" applyNumberFormat="1" applyFont="1" applyFill="1" applyBorder="1" applyAlignment="1" applyProtection="1">
      <alignment horizontal="center"/>
    </xf>
    <xf numFmtId="0" fontId="6" fillId="0" borderId="30" xfId="0" applyNumberFormat="1" applyFont="1" applyFill="1" applyBorder="1" applyAlignment="1" applyProtection="1">
      <alignment horizontal="center"/>
    </xf>
    <xf numFmtId="0" fontId="6" fillId="0" borderId="31" xfId="0" applyNumberFormat="1" applyFont="1" applyFill="1" applyBorder="1" applyAlignment="1" applyProtection="1">
      <alignment horizontal="center"/>
    </xf>
    <xf numFmtId="0" fontId="6" fillId="0" borderId="32" xfId="0" applyNumberFormat="1" applyFont="1" applyFill="1" applyBorder="1" applyAlignment="1" applyProtection="1">
      <alignment horizontal="center"/>
    </xf>
    <xf numFmtId="0" fontId="6" fillId="0" borderId="7" xfId="0" applyNumberFormat="1" applyFont="1" applyFill="1" applyBorder="1" applyAlignment="1" applyProtection="1">
      <alignment horizontal="center"/>
    </xf>
    <xf numFmtId="0" fontId="6" fillId="0" borderId="33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center"/>
    </xf>
    <xf numFmtId="0" fontId="6" fillId="0" borderId="34" xfId="0" applyNumberFormat="1" applyFont="1" applyFill="1" applyBorder="1" applyAlignment="1" applyProtection="1">
      <alignment horizontal="center"/>
    </xf>
    <xf numFmtId="0" fontId="6" fillId="0" borderId="35" xfId="0" applyNumberFormat="1" applyFont="1" applyFill="1" applyBorder="1" applyAlignment="1" applyProtection="1">
      <alignment horizontal="center"/>
    </xf>
    <xf numFmtId="0" fontId="6" fillId="0" borderId="36" xfId="0" applyNumberFormat="1" applyFont="1" applyFill="1" applyBorder="1" applyAlignment="1" applyProtection="1">
      <alignment horizontal="center"/>
    </xf>
    <xf numFmtId="0" fontId="6" fillId="0" borderId="37" xfId="0" applyNumberFormat="1" applyFont="1" applyFill="1" applyBorder="1" applyAlignment="1" applyProtection="1">
      <alignment horizontal="center"/>
    </xf>
    <xf numFmtId="0" fontId="6" fillId="0" borderId="38" xfId="0" applyNumberFormat="1" applyFont="1" applyFill="1" applyBorder="1" applyAlignment="1" applyProtection="1">
      <alignment horizontal="center"/>
    </xf>
    <xf numFmtId="0" fontId="6" fillId="0" borderId="39" xfId="0" applyNumberFormat="1" applyFont="1" applyFill="1" applyBorder="1" applyAlignment="1" applyProtection="1">
      <alignment vertical="top"/>
    </xf>
    <xf numFmtId="0" fontId="6" fillId="5" borderId="7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vertical="top"/>
    </xf>
    <xf numFmtId="0" fontId="6" fillId="0" borderId="39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0" fillId="0" borderId="39" xfId="0" applyBorder="1"/>
    <xf numFmtId="0" fontId="0" fillId="0" borderId="0" xfId="0" applyNumberFormat="1" applyFont="1" applyFill="1" applyBorder="1" applyAlignment="1" applyProtection="1">
      <alignment vertical="top"/>
    </xf>
    <xf numFmtId="0" fontId="25" fillId="5" borderId="5" xfId="0" applyFont="1" applyFill="1" applyBorder="1" applyAlignment="1">
      <alignment horizontal="center"/>
    </xf>
    <xf numFmtId="0" fontId="26" fillId="5" borderId="5" xfId="0" applyFont="1" applyFill="1" applyBorder="1" applyAlignment="1">
      <alignment horizontal="center"/>
    </xf>
    <xf numFmtId="0" fontId="6" fillId="5" borderId="28" xfId="0" applyNumberFormat="1" applyFont="1" applyFill="1" applyBorder="1" applyAlignment="1" applyProtection="1">
      <alignment horizontal="center"/>
    </xf>
    <xf numFmtId="0" fontId="6" fillId="5" borderId="29" xfId="0" applyNumberFormat="1" applyFont="1" applyFill="1" applyBorder="1" applyAlignment="1" applyProtection="1">
      <alignment horizontal="center"/>
    </xf>
    <xf numFmtId="0" fontId="6" fillId="5" borderId="30" xfId="0" applyNumberFormat="1" applyFont="1" applyFill="1" applyBorder="1" applyAlignment="1" applyProtection="1">
      <alignment horizontal="center"/>
    </xf>
    <xf numFmtId="0" fontId="6" fillId="5" borderId="31" xfId="0" applyNumberFormat="1" applyFont="1" applyFill="1" applyBorder="1" applyAlignment="1" applyProtection="1">
      <alignment horizontal="center"/>
    </xf>
    <xf numFmtId="0" fontId="6" fillId="5" borderId="27" xfId="0" applyNumberFormat="1" applyFont="1" applyFill="1" applyBorder="1" applyAlignment="1" applyProtection="1">
      <alignment horizontal="center"/>
    </xf>
    <xf numFmtId="0" fontId="6" fillId="5" borderId="33" xfId="0" applyNumberFormat="1" applyFont="1" applyFill="1" applyBorder="1" applyAlignment="1" applyProtection="1">
      <alignment horizontal="center"/>
    </xf>
    <xf numFmtId="0" fontId="6" fillId="5" borderId="8" xfId="0" applyNumberFormat="1" applyFont="1" applyFill="1" applyBorder="1" applyAlignment="1" applyProtection="1">
      <alignment horizontal="center"/>
    </xf>
    <xf numFmtId="0" fontId="6" fillId="5" borderId="10" xfId="0" applyNumberFormat="1" applyFont="1" applyFill="1" applyBorder="1" applyAlignment="1" applyProtection="1">
      <alignment horizontal="center"/>
    </xf>
    <xf numFmtId="0" fontId="6" fillId="5" borderId="32" xfId="0" applyNumberFormat="1" applyFont="1" applyFill="1" applyBorder="1" applyAlignment="1" applyProtection="1">
      <alignment horizontal="center"/>
    </xf>
    <xf numFmtId="0" fontId="6" fillId="5" borderId="35" xfId="0" applyNumberFormat="1" applyFont="1" applyFill="1" applyBorder="1" applyAlignment="1" applyProtection="1">
      <alignment horizontal="center"/>
    </xf>
    <xf numFmtId="0" fontId="6" fillId="5" borderId="36" xfId="0" applyNumberFormat="1" applyFont="1" applyFill="1" applyBorder="1" applyAlignment="1" applyProtection="1">
      <alignment horizontal="center"/>
    </xf>
    <xf numFmtId="0" fontId="6" fillId="5" borderId="37" xfId="0" applyNumberFormat="1" applyFont="1" applyFill="1" applyBorder="1" applyAlignment="1" applyProtection="1">
      <alignment horizontal="center"/>
    </xf>
    <xf numFmtId="0" fontId="6" fillId="5" borderId="38" xfId="0" applyNumberFormat="1" applyFont="1" applyFill="1" applyBorder="1" applyAlignment="1" applyProtection="1">
      <alignment horizontal="center"/>
    </xf>
    <xf numFmtId="0" fontId="6" fillId="5" borderId="34" xfId="0" applyNumberFormat="1" applyFont="1" applyFill="1" applyBorder="1" applyAlignment="1" applyProtection="1">
      <alignment horizontal="center"/>
    </xf>
    <xf numFmtId="0" fontId="6" fillId="5" borderId="0" xfId="0" applyNumberFormat="1" applyFont="1" applyFill="1" applyBorder="1" applyAlignment="1" applyProtection="1">
      <alignment vertical="top"/>
    </xf>
    <xf numFmtId="0" fontId="6" fillId="5" borderId="39" xfId="0" applyNumberFormat="1" applyFont="1" applyFill="1" applyBorder="1" applyAlignment="1" applyProtection="1">
      <alignment vertical="top"/>
    </xf>
    <xf numFmtId="0" fontId="6" fillId="5" borderId="39" xfId="0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32" fillId="5" borderId="0" xfId="0" applyFont="1" applyFill="1" applyAlignment="1"/>
    <xf numFmtId="0" fontId="26" fillId="5" borderId="4" xfId="0" applyFont="1" applyFill="1" applyBorder="1"/>
    <xf numFmtId="0" fontId="25" fillId="5" borderId="4" xfId="0" applyFont="1" applyFill="1" applyBorder="1"/>
    <xf numFmtId="0" fontId="25" fillId="3" borderId="10" xfId="0" applyFont="1" applyFill="1" applyBorder="1"/>
    <xf numFmtId="0" fontId="25" fillId="2" borderId="4" xfId="0" applyFont="1" applyFill="1" applyBorder="1"/>
    <xf numFmtId="0" fontId="13" fillId="3" borderId="6" xfId="0" applyFont="1" applyFill="1" applyBorder="1" applyAlignment="1">
      <alignment horizontal="center" vertical="center"/>
    </xf>
    <xf numFmtId="0" fontId="10" fillId="4" borderId="6" xfId="0" applyFont="1" applyFill="1" applyBorder="1"/>
    <xf numFmtId="0" fontId="13" fillId="3" borderId="0" xfId="0" applyFont="1" applyFill="1" applyBorder="1" applyAlignment="1">
      <alignment horizontal="center" vertical="center"/>
    </xf>
    <xf numFmtId="0" fontId="10" fillId="4" borderId="0" xfId="0" applyFont="1" applyFill="1" applyBorder="1"/>
    <xf numFmtId="0" fontId="8" fillId="4" borderId="0" xfId="0" applyFont="1" applyFill="1" applyBorder="1"/>
    <xf numFmtId="0" fontId="0" fillId="3" borderId="0" xfId="0" applyFill="1" applyBorder="1"/>
    <xf numFmtId="0" fontId="0" fillId="0" borderId="0" xfId="0" applyFont="1" applyBorder="1"/>
    <xf numFmtId="0" fontId="6" fillId="0" borderId="26" xfId="0" applyNumberFormat="1" applyFont="1" applyFill="1" applyBorder="1" applyAlignment="1" applyProtection="1">
      <alignment vertical="top"/>
    </xf>
    <xf numFmtId="0" fontId="9" fillId="5" borderId="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top"/>
    </xf>
    <xf numFmtId="0" fontId="25" fillId="0" borderId="10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5" fillId="0" borderId="7" xfId="0" applyFont="1" applyBorder="1" applyAlignment="1">
      <alignment horizontal="left" vertical="top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top" wrapText="1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5" borderId="7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5" borderId="2" xfId="0" applyNumberFormat="1" applyFont="1" applyFill="1" applyBorder="1" applyAlignment="1" applyProtection="1">
      <alignment horizontal="center" vertical="center"/>
    </xf>
    <xf numFmtId="0" fontId="34" fillId="5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25" fillId="5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top" wrapText="1"/>
    </xf>
    <xf numFmtId="0" fontId="17" fillId="5" borderId="1" xfId="0" applyFont="1" applyFill="1" applyBorder="1" applyAlignment="1">
      <alignment horizontal="left" vertical="top" wrapText="1"/>
    </xf>
    <xf numFmtId="0" fontId="26" fillId="5" borderId="0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vertical="top" wrapText="1"/>
    </xf>
    <xf numFmtId="0" fontId="17" fillId="5" borderId="1" xfId="0" applyFont="1" applyFill="1" applyBorder="1" applyAlignment="1">
      <alignment vertical="center" wrapText="1"/>
    </xf>
    <xf numFmtId="0" fontId="17" fillId="5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top"/>
    </xf>
    <xf numFmtId="0" fontId="25" fillId="0" borderId="2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top" wrapText="1"/>
    </xf>
    <xf numFmtId="0" fontId="27" fillId="5" borderId="1" xfId="0" applyFont="1" applyFill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35" fillId="5" borderId="1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top" wrapText="1"/>
    </xf>
    <xf numFmtId="0" fontId="35" fillId="5" borderId="1" xfId="0" applyFont="1" applyFill="1" applyBorder="1" applyAlignment="1">
      <alignment vertical="top" wrapText="1"/>
    </xf>
    <xf numFmtId="0" fontId="14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/>
    </xf>
    <xf numFmtId="0" fontId="21" fillId="0" borderId="3" xfId="0" applyFont="1" applyBorder="1" applyAlignment="1">
      <alignment horizontal="left" vertical="top"/>
    </xf>
    <xf numFmtId="0" fontId="21" fillId="0" borderId="7" xfId="0" applyFont="1" applyBorder="1" applyAlignment="1">
      <alignment horizontal="left" vertical="top"/>
    </xf>
    <xf numFmtId="0" fontId="21" fillId="0" borderId="2" xfId="0" applyFont="1" applyBorder="1" applyAlignment="1">
      <alignment horizontal="center" vertical="top"/>
    </xf>
    <xf numFmtId="0" fontId="21" fillId="0" borderId="3" xfId="0" applyFont="1" applyBorder="1" applyAlignment="1">
      <alignment horizontal="center" vertical="top"/>
    </xf>
    <xf numFmtId="0" fontId="21" fillId="0" borderId="7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1" fontId="1" fillId="6" borderId="2" xfId="0" applyNumberFormat="1" applyFont="1" applyFill="1" applyBorder="1" applyAlignment="1">
      <alignment horizontal="center" vertical="center"/>
    </xf>
    <xf numFmtId="1" fontId="1" fillId="6" borderId="7" xfId="0" applyNumberFormat="1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 wrapText="1"/>
    </xf>
    <xf numFmtId="1" fontId="1" fillId="6" borderId="2" xfId="0" applyNumberFormat="1" applyFont="1" applyFill="1" applyBorder="1" applyAlignment="1">
      <alignment horizontal="center" vertical="center" wrapText="1"/>
    </xf>
    <xf numFmtId="1" fontId="1" fillId="6" borderId="7" xfId="0" applyNumberFormat="1" applyFont="1" applyFill="1" applyBorder="1" applyAlignment="1">
      <alignment horizontal="center" vertical="center" wrapText="1"/>
    </xf>
    <xf numFmtId="1" fontId="12" fillId="6" borderId="2" xfId="0" applyNumberFormat="1" applyFont="1" applyFill="1" applyBorder="1" applyAlignment="1">
      <alignment horizontal="center" vertical="center" wrapText="1"/>
    </xf>
    <xf numFmtId="1" fontId="12" fillId="6" borderId="3" xfId="0" applyNumberFormat="1" applyFont="1" applyFill="1" applyBorder="1" applyAlignment="1">
      <alignment horizontal="center" vertical="center" wrapText="1"/>
    </xf>
    <xf numFmtId="1" fontId="12" fillId="6" borderId="7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1" fontId="5" fillId="6" borderId="2" xfId="0" applyNumberFormat="1" applyFont="1" applyFill="1" applyBorder="1" applyAlignment="1">
      <alignment horizontal="center" vertical="center"/>
    </xf>
    <xf numFmtId="1" fontId="5" fillId="6" borderId="7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left" vertical="top"/>
    </xf>
    <xf numFmtId="0" fontId="14" fillId="0" borderId="0" xfId="1" applyNumberFormat="1" applyFont="1" applyFill="1" applyBorder="1" applyAlignment="1" applyProtection="1">
      <alignment horizontal="center" vertical="top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4" fillId="5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32" fillId="5" borderId="0" xfId="0" applyFont="1" applyFill="1" applyAlignment="1">
      <alignment horizontal="right"/>
    </xf>
    <xf numFmtId="0" fontId="26" fillId="0" borderId="0" xfId="0" applyFont="1" applyAlignment="1">
      <alignment horizontal="center"/>
    </xf>
    <xf numFmtId="49" fontId="14" fillId="0" borderId="0" xfId="0" applyNumberFormat="1" applyFont="1" applyFill="1" applyBorder="1" applyAlignment="1" applyProtection="1">
      <alignment horizontal="center" vertical="top"/>
    </xf>
    <xf numFmtId="0" fontId="31" fillId="0" borderId="0" xfId="0" applyNumberFormat="1" applyFont="1" applyFill="1" applyBorder="1" applyAlignment="1" applyProtection="1">
      <alignment horizontal="right" vertical="top"/>
    </xf>
    <xf numFmtId="0" fontId="6" fillId="0" borderId="40" xfId="0" applyNumberFormat="1" applyFont="1" applyFill="1" applyBorder="1" applyAlignment="1" applyProtection="1">
      <alignment horizontal="center" vertical="top"/>
    </xf>
    <xf numFmtId="0" fontId="6" fillId="0" borderId="41" xfId="0" applyNumberFormat="1" applyFont="1" applyFill="1" applyBorder="1" applyAlignment="1" applyProtection="1">
      <alignment horizontal="center" vertical="top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48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" vertical="top"/>
    </xf>
    <xf numFmtId="0" fontId="6" fillId="0" borderId="49" xfId="0" applyNumberFormat="1" applyFont="1" applyFill="1" applyBorder="1" applyAlignment="1" applyProtection="1">
      <alignment horizontal="center" vertical="top"/>
    </xf>
    <xf numFmtId="0" fontId="6" fillId="0" borderId="50" xfId="0" applyNumberFormat="1" applyFont="1" applyFill="1" applyBorder="1" applyAlignment="1" applyProtection="1">
      <alignment horizontal="center" vertical="top"/>
    </xf>
    <xf numFmtId="0" fontId="6" fillId="0" borderId="51" xfId="0" applyNumberFormat="1" applyFont="1" applyFill="1" applyBorder="1" applyAlignment="1" applyProtection="1">
      <alignment horizontal="center" vertical="top"/>
    </xf>
    <xf numFmtId="0" fontId="6" fillId="0" borderId="20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6" fillId="0" borderId="21" xfId="0" applyNumberFormat="1" applyFont="1" applyFill="1" applyBorder="1" applyAlignment="1" applyProtection="1">
      <alignment horizontal="center" vertical="top"/>
    </xf>
    <xf numFmtId="0" fontId="6" fillId="5" borderId="50" xfId="0" applyNumberFormat="1" applyFont="1" applyFill="1" applyBorder="1" applyAlignment="1" applyProtection="1">
      <alignment horizontal="center" vertical="top"/>
    </xf>
    <xf numFmtId="0" fontId="6" fillId="5" borderId="51" xfId="0" applyNumberFormat="1" applyFont="1" applyFill="1" applyBorder="1" applyAlignment="1" applyProtection="1">
      <alignment horizontal="center" vertical="top"/>
    </xf>
    <xf numFmtId="0" fontId="6" fillId="5" borderId="52" xfId="0" applyNumberFormat="1" applyFont="1" applyFill="1" applyBorder="1" applyAlignment="1" applyProtection="1">
      <alignment horizontal="center" vertical="top"/>
    </xf>
    <xf numFmtId="0" fontId="6" fillId="0" borderId="52" xfId="0" applyNumberFormat="1" applyFont="1" applyFill="1" applyBorder="1" applyAlignment="1" applyProtection="1">
      <alignment horizontal="center" vertical="top"/>
    </xf>
    <xf numFmtId="0" fontId="6" fillId="0" borderId="40" xfId="0" applyNumberFormat="1" applyFont="1" applyFill="1" applyBorder="1" applyAlignment="1" applyProtection="1">
      <alignment horizontal="center" vertical="top" wrapText="1"/>
    </xf>
    <xf numFmtId="0" fontId="6" fillId="0" borderId="34" xfId="0" applyNumberFormat="1" applyFont="1" applyFill="1" applyBorder="1" applyAlignment="1" applyProtection="1">
      <alignment horizontal="center" vertical="top"/>
    </xf>
    <xf numFmtId="0" fontId="6" fillId="0" borderId="35" xfId="0" applyNumberFormat="1" applyFont="1" applyFill="1" applyBorder="1" applyAlignment="1" applyProtection="1">
      <alignment horizontal="center" vertical="top"/>
    </xf>
    <xf numFmtId="0" fontId="6" fillId="0" borderId="36" xfId="0" applyNumberFormat="1" applyFont="1" applyFill="1" applyBorder="1" applyAlignment="1" applyProtection="1">
      <alignment horizontal="center" vertical="top"/>
    </xf>
    <xf numFmtId="0" fontId="23" fillId="0" borderId="0" xfId="0" applyFont="1" applyAlignment="1">
      <alignment horizontal="center"/>
    </xf>
    <xf numFmtId="0" fontId="33" fillId="0" borderId="0" xfId="0" applyNumberFormat="1" applyFont="1" applyFill="1" applyBorder="1" applyAlignment="1" applyProtection="1">
      <alignment horizontal="center" vertical="top"/>
    </xf>
    <xf numFmtId="0" fontId="6" fillId="0" borderId="16" xfId="0" applyNumberFormat="1" applyFont="1" applyFill="1" applyBorder="1" applyAlignment="1" applyProtection="1">
      <alignment horizontal="center" vertical="top"/>
    </xf>
    <xf numFmtId="0" fontId="6" fillId="0" borderId="26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center"/>
    </xf>
    <xf numFmtId="0" fontId="6" fillId="0" borderId="18" xfId="0" applyNumberFormat="1" applyFont="1" applyFill="1" applyBorder="1" applyAlignment="1" applyProtection="1">
      <alignment horizontal="center"/>
    </xf>
    <xf numFmtId="0" fontId="6" fillId="0" borderId="19" xfId="0" applyNumberFormat="1" applyFont="1" applyFill="1" applyBorder="1" applyAlignment="1" applyProtection="1">
      <alignment horizontal="center"/>
    </xf>
    <xf numFmtId="0" fontId="6" fillId="5" borderId="17" xfId="0" applyNumberFormat="1" applyFont="1" applyFill="1" applyBorder="1" applyAlignment="1" applyProtection="1">
      <alignment horizontal="center"/>
    </xf>
    <xf numFmtId="0" fontId="6" fillId="5" borderId="19" xfId="0" applyNumberFormat="1" applyFont="1" applyFill="1" applyBorder="1" applyAlignment="1" applyProtection="1">
      <alignment horizontal="center"/>
    </xf>
    <xf numFmtId="0" fontId="6" fillId="5" borderId="18" xfId="0" applyNumberFormat="1" applyFont="1" applyFill="1" applyBorder="1" applyAlignment="1" applyProtection="1">
      <alignment horizontal="center"/>
    </xf>
    <xf numFmtId="0" fontId="6" fillId="0" borderId="20" xfId="0" applyNumberFormat="1" applyFont="1" applyFill="1" applyBorder="1" applyAlignment="1" applyProtection="1">
      <alignment horizontal="center"/>
    </xf>
    <xf numFmtId="0" fontId="6" fillId="0" borderId="21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center"/>
    </xf>
    <xf numFmtId="0" fontId="6" fillId="0" borderId="24" xfId="0" applyNumberFormat="1" applyFont="1" applyFill="1" applyBorder="1" applyAlignment="1" applyProtection="1">
      <alignment horizontal="center"/>
    </xf>
    <xf numFmtId="0" fontId="6" fillId="0" borderId="25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horizontal="left" vertical="top"/>
    </xf>
    <xf numFmtId="0" fontId="25" fillId="0" borderId="0" xfId="0" applyFont="1" applyAlignment="1">
      <alignment horizontal="left"/>
    </xf>
    <xf numFmtId="0" fontId="6" fillId="0" borderId="19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0" fontId="6" fillId="0" borderId="18" xfId="0" applyNumberFormat="1" applyFont="1" applyFill="1" applyBorder="1" applyAlignment="1" applyProtection="1">
      <alignment horizontal="center" vertical="top"/>
    </xf>
    <xf numFmtId="0" fontId="6" fillId="0" borderId="43" xfId="0" applyNumberFormat="1" applyFont="1" applyFill="1" applyBorder="1" applyAlignment="1" applyProtection="1">
      <alignment horizontal="center" vertical="top"/>
    </xf>
    <xf numFmtId="0" fontId="6" fillId="0" borderId="9" xfId="0" applyNumberFormat="1" applyFont="1" applyFill="1" applyBorder="1" applyAlignment="1" applyProtection="1">
      <alignment horizontal="center" vertical="top"/>
    </xf>
    <xf numFmtId="0" fontId="6" fillId="0" borderId="44" xfId="0" applyNumberFormat="1" applyFont="1" applyFill="1" applyBorder="1" applyAlignment="1" applyProtection="1">
      <alignment horizontal="center" vertical="top"/>
    </xf>
    <xf numFmtId="0" fontId="6" fillId="0" borderId="19" xfId="0" applyNumberFormat="1" applyFont="1" applyFill="1" applyBorder="1" applyAlignment="1" applyProtection="1">
      <alignment horizontal="center" vertical="top" wrapText="1"/>
    </xf>
    <xf numFmtId="0" fontId="6" fillId="0" borderId="17" xfId="0" applyNumberFormat="1" applyFont="1" applyFill="1" applyBorder="1" applyAlignment="1" applyProtection="1">
      <alignment horizontal="center" vertical="top" wrapText="1"/>
    </xf>
    <xf numFmtId="0" fontId="6" fillId="0" borderId="18" xfId="0" applyNumberFormat="1" applyFont="1" applyFill="1" applyBorder="1" applyAlignment="1" applyProtection="1">
      <alignment horizontal="center" vertical="top" wrapText="1"/>
    </xf>
    <xf numFmtId="0" fontId="6" fillId="5" borderId="19" xfId="0" applyNumberFormat="1" applyFont="1" applyFill="1" applyBorder="1" applyAlignment="1" applyProtection="1">
      <alignment horizontal="center" vertical="top" wrapText="1"/>
    </xf>
    <xf numFmtId="0" fontId="6" fillId="5" borderId="17" xfId="0" applyNumberFormat="1" applyFont="1" applyFill="1" applyBorder="1" applyAlignment="1" applyProtection="1">
      <alignment horizontal="center" vertical="top" wrapText="1"/>
    </xf>
    <xf numFmtId="0" fontId="6" fillId="5" borderId="18" xfId="0" applyNumberFormat="1" applyFont="1" applyFill="1" applyBorder="1" applyAlignment="1" applyProtection="1">
      <alignment horizontal="center" vertical="top" wrapText="1"/>
    </xf>
    <xf numFmtId="0" fontId="6" fillId="5" borderId="20" xfId="0" applyNumberFormat="1" applyFont="1" applyFill="1" applyBorder="1" applyAlignment="1" applyProtection="1">
      <alignment horizontal="center" vertical="top"/>
    </xf>
    <xf numFmtId="0" fontId="6" fillId="5" borderId="21" xfId="0" applyNumberFormat="1" applyFont="1" applyFill="1" applyBorder="1" applyAlignment="1" applyProtection="1">
      <alignment horizontal="center" vertical="top"/>
    </xf>
    <xf numFmtId="0" fontId="6" fillId="5" borderId="22" xfId="0" applyNumberFormat="1" applyFont="1" applyFill="1" applyBorder="1" applyAlignment="1" applyProtection="1">
      <alignment horizontal="center" vertical="top"/>
    </xf>
    <xf numFmtId="0" fontId="6" fillId="0" borderId="45" xfId="0" applyNumberFormat="1" applyFont="1" applyFill="1" applyBorder="1" applyAlignment="1" applyProtection="1">
      <alignment horizontal="center" vertical="top" wrapText="1"/>
    </xf>
    <xf numFmtId="0" fontId="6" fillId="0" borderId="46" xfId="0" applyNumberFormat="1" applyFont="1" applyFill="1" applyBorder="1" applyAlignment="1" applyProtection="1">
      <alignment horizontal="center" vertical="top" wrapText="1"/>
    </xf>
    <xf numFmtId="0" fontId="6" fillId="0" borderId="47" xfId="0" applyNumberFormat="1" applyFont="1" applyFill="1" applyBorder="1" applyAlignment="1" applyProtection="1">
      <alignment horizontal="center" vertical="top" wrapText="1"/>
    </xf>
    <xf numFmtId="0" fontId="6" fillId="5" borderId="45" xfId="0" applyNumberFormat="1" applyFont="1" applyFill="1" applyBorder="1" applyAlignment="1" applyProtection="1">
      <alignment horizontal="center" vertical="top"/>
    </xf>
    <xf numFmtId="0" fontId="6" fillId="5" borderId="46" xfId="0" applyNumberFormat="1" applyFont="1" applyFill="1" applyBorder="1" applyAlignment="1" applyProtection="1">
      <alignment horizontal="center" vertical="top"/>
    </xf>
    <xf numFmtId="0" fontId="6" fillId="5" borderId="47" xfId="0" applyNumberFormat="1" applyFont="1" applyFill="1" applyBorder="1" applyAlignment="1" applyProtection="1">
      <alignment horizontal="center" vertical="top"/>
    </xf>
    <xf numFmtId="0" fontId="6" fillId="5" borderId="20" xfId="0" applyNumberFormat="1" applyFont="1" applyFill="1" applyBorder="1" applyAlignment="1" applyProtection="1">
      <alignment horizontal="center" vertical="top" wrapText="1"/>
    </xf>
    <xf numFmtId="0" fontId="6" fillId="5" borderId="21" xfId="0" applyNumberFormat="1" applyFont="1" applyFill="1" applyBorder="1" applyAlignment="1" applyProtection="1">
      <alignment horizontal="center" vertical="top" wrapText="1"/>
    </xf>
    <xf numFmtId="0" fontId="6" fillId="5" borderId="22" xfId="0" applyNumberFormat="1" applyFont="1" applyFill="1" applyBorder="1" applyAlignment="1" applyProtection="1">
      <alignment horizontal="center" vertical="top" wrapText="1"/>
    </xf>
    <xf numFmtId="0" fontId="6" fillId="0" borderId="53" xfId="0" applyNumberFormat="1" applyFont="1" applyFill="1" applyBorder="1" applyAlignment="1" applyProtection="1">
      <alignment horizontal="center" vertical="top"/>
    </xf>
    <xf numFmtId="0" fontId="6" fillId="0" borderId="54" xfId="0" applyNumberFormat="1" applyFont="1" applyFill="1" applyBorder="1" applyAlignment="1" applyProtection="1">
      <alignment horizontal="center" vertical="top"/>
    </xf>
    <xf numFmtId="0" fontId="6" fillId="0" borderId="55" xfId="0" applyNumberFormat="1" applyFont="1" applyFill="1" applyBorder="1" applyAlignment="1" applyProtection="1">
      <alignment horizontal="center" vertical="top"/>
    </xf>
    <xf numFmtId="0" fontId="6" fillId="5" borderId="53" xfId="0" applyNumberFormat="1" applyFont="1" applyFill="1" applyBorder="1" applyAlignment="1" applyProtection="1">
      <alignment horizontal="center" vertical="top"/>
    </xf>
    <xf numFmtId="0" fontId="6" fillId="5" borderId="54" xfId="0" applyNumberFormat="1" applyFont="1" applyFill="1" applyBorder="1" applyAlignment="1" applyProtection="1">
      <alignment horizontal="center" vertical="top"/>
    </xf>
    <xf numFmtId="0" fontId="6" fillId="5" borderId="55" xfId="0" applyNumberFormat="1" applyFont="1" applyFill="1" applyBorder="1" applyAlignment="1" applyProtection="1">
      <alignment horizontal="center" vertical="top"/>
    </xf>
    <xf numFmtId="0" fontId="8" fillId="0" borderId="0" xfId="0" applyFont="1" applyAlignment="1">
      <alignment horizontal="center"/>
    </xf>
    <xf numFmtId="0" fontId="25" fillId="0" borderId="2" xfId="0" applyFont="1" applyBorder="1" applyAlignment="1">
      <alignment horizontal="center" vertical="top"/>
    </xf>
    <xf numFmtId="0" fontId="25" fillId="0" borderId="3" xfId="0" applyFont="1" applyBorder="1" applyAlignment="1">
      <alignment horizontal="center" vertical="top"/>
    </xf>
    <xf numFmtId="0" fontId="25" fillId="0" borderId="7" xfId="0" applyFont="1" applyBorder="1" applyAlignment="1">
      <alignment horizontal="center" vertical="top"/>
    </xf>
    <xf numFmtId="0" fontId="25" fillId="0" borderId="2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top" wrapText="1"/>
    </xf>
    <xf numFmtId="0" fontId="25" fillId="0" borderId="7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/>
    </xf>
    <xf numFmtId="0" fontId="25" fillId="0" borderId="3" xfId="0" applyFont="1" applyBorder="1" applyAlignment="1">
      <alignment horizontal="left" vertical="top"/>
    </xf>
    <xf numFmtId="0" fontId="25" fillId="0" borderId="7" xfId="0" applyFont="1" applyBorder="1" applyAlignment="1">
      <alignment horizontal="left" vertical="top"/>
    </xf>
    <xf numFmtId="0" fontId="25" fillId="0" borderId="1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36" fillId="5" borderId="2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26" fillId="5" borderId="14" xfId="0" applyFont="1" applyFill="1" applyBorder="1" applyAlignment="1">
      <alignment horizontal="center" vertical="center"/>
    </xf>
    <xf numFmtId="0" fontId="26" fillId="5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top"/>
    </xf>
    <xf numFmtId="0" fontId="25" fillId="0" borderId="12" xfId="0" applyFont="1" applyBorder="1" applyAlignment="1">
      <alignment horizontal="center" vertical="top"/>
    </xf>
    <xf numFmtId="0" fontId="25" fillId="0" borderId="13" xfId="0" applyFont="1" applyBorder="1" applyAlignment="1">
      <alignment vertical="top" wrapText="1"/>
    </xf>
    <xf numFmtId="0" fontId="25" fillId="0" borderId="15" xfId="0" applyFont="1" applyBorder="1" applyAlignment="1">
      <alignment vertical="top" wrapText="1"/>
    </xf>
    <xf numFmtId="0" fontId="25" fillId="0" borderId="13" xfId="0" applyFont="1" applyBorder="1" applyAlignment="1">
      <alignment horizontal="left" vertical="top" wrapText="1"/>
    </xf>
    <xf numFmtId="0" fontId="25" fillId="0" borderId="15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top" wrapText="1"/>
    </xf>
    <xf numFmtId="0" fontId="27" fillId="0" borderId="7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textRotation="90" wrapText="1"/>
    </xf>
    <xf numFmtId="0" fontId="6" fillId="0" borderId="3" xfId="0" applyFont="1" applyFill="1" applyBorder="1" applyAlignment="1">
      <alignment horizontal="left" vertical="center" textRotation="90" wrapText="1"/>
    </xf>
    <xf numFmtId="0" fontId="6" fillId="0" borderId="7" xfId="0" applyFont="1" applyFill="1" applyBorder="1" applyAlignment="1">
      <alignment horizontal="left" vertical="center" textRotation="90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textRotation="90" wrapText="1"/>
    </xf>
    <xf numFmtId="0" fontId="14" fillId="0" borderId="3" xfId="0" applyFont="1" applyFill="1" applyBorder="1" applyAlignment="1">
      <alignment horizontal="center" vertical="center" textRotation="90" wrapText="1"/>
    </xf>
    <xf numFmtId="0" fontId="14" fillId="0" borderId="7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.Spankulova/Desktop/&#1044;&#1051;&#1071;%20&#1057;&#1054;&#1057;&#1058;&#1040;&#1042;&#1051;&#1045;&#1053;&#1048;&#1071;%20&#1056;&#1059;&#1055;%20&#1055;&#1054;%20&#1050;&#1056;&#1045;&#1044;&#1048;&#1058;&#1059;%20&#1085;&#1072;2021-2022&#1091;&#1095;/&#1052;&#1086;&#1076;&#1091;&#1083;&#1100;%20&#1053;&#1054;&#1042;&#1067;&#1049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9">
          <cell r="B9" t="str">
            <v>Міндетті пәндер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2"/>
  <sheetViews>
    <sheetView view="pageBreakPreview" zoomScaleSheetLayoutView="100" workbookViewId="0">
      <selection activeCell="D104" sqref="D104"/>
    </sheetView>
  </sheetViews>
  <sheetFormatPr defaultRowHeight="15" x14ac:dyDescent="0.25"/>
  <cols>
    <col min="1" max="1" width="9.140625" customWidth="1"/>
    <col min="2" max="2" width="21" customWidth="1"/>
    <col min="3" max="3" width="29.85546875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5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8" width="9.140625" style="288"/>
    <col min="29" max="44" width="9.140625" style="291"/>
  </cols>
  <sheetData>
    <row r="1" spans="1:44" ht="15" customHeight="1" x14ac:dyDescent="0.25">
      <c r="A1" s="575" t="s">
        <v>154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</row>
    <row r="2" spans="1:44" ht="15" customHeight="1" x14ac:dyDescent="0.25">
      <c r="A2" s="576" t="s">
        <v>0</v>
      </c>
      <c r="B2" s="577" t="s">
        <v>153</v>
      </c>
      <c r="C2" s="578" t="s">
        <v>172</v>
      </c>
      <c r="D2" s="581" t="s">
        <v>137</v>
      </c>
      <c r="E2" s="584" t="s">
        <v>173</v>
      </c>
      <c r="F2" s="585"/>
      <c r="G2" s="246"/>
      <c r="H2" s="586" t="s">
        <v>178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</row>
    <row r="3" spans="1:44" ht="21.75" customHeight="1" x14ac:dyDescent="0.25">
      <c r="A3" s="576"/>
      <c r="B3" s="577"/>
      <c r="C3" s="579"/>
      <c r="D3" s="582"/>
      <c r="E3" s="588" t="s">
        <v>174</v>
      </c>
      <c r="F3" s="589"/>
      <c r="G3" s="590"/>
      <c r="H3" s="591" t="s">
        <v>177</v>
      </c>
      <c r="I3" s="584" t="s">
        <v>179</v>
      </c>
      <c r="J3" s="585"/>
      <c r="K3" s="585"/>
      <c r="L3" s="594"/>
      <c r="M3" s="584" t="s">
        <v>185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</row>
    <row r="4" spans="1:44" ht="15" customHeight="1" x14ac:dyDescent="0.25">
      <c r="A4" s="576"/>
      <c r="B4" s="577"/>
      <c r="C4" s="579"/>
      <c r="D4" s="582"/>
      <c r="E4" s="565" t="s">
        <v>175</v>
      </c>
      <c r="F4" s="565" t="s">
        <v>176</v>
      </c>
      <c r="G4" s="565" t="s">
        <v>181</v>
      </c>
      <c r="H4" s="592"/>
      <c r="I4" s="565" t="s">
        <v>180</v>
      </c>
      <c r="J4" s="565" t="s">
        <v>182</v>
      </c>
      <c r="K4" s="565" t="s">
        <v>183</v>
      </c>
      <c r="L4" s="565" t="s">
        <v>184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</row>
    <row r="5" spans="1:44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</row>
    <row r="6" spans="1:44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6</v>
      </c>
      <c r="S6" s="244"/>
      <c r="T6" s="125">
        <v>8</v>
      </c>
      <c r="U6" s="51"/>
      <c r="V6" s="125">
        <v>8</v>
      </c>
      <c r="W6" s="244"/>
      <c r="X6" s="125">
        <v>6</v>
      </c>
    </row>
    <row r="7" spans="1:44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</row>
    <row r="8" spans="1:44" s="81" customFormat="1" ht="37.5" customHeight="1" x14ac:dyDescent="0.25">
      <c r="A8" s="19" t="s">
        <v>156</v>
      </c>
      <c r="B8" s="19" t="s">
        <v>155</v>
      </c>
      <c r="C8" s="19"/>
      <c r="D8" s="19">
        <f>D10+D11+D12+D13+D14+D15+D16+D17+D18+D19+D22+D23+D25+D26</f>
        <v>57</v>
      </c>
      <c r="E8" s="19">
        <f t="shared" ref="E8:X8" si="0">E10+E11+E12+E13+E14+E15+E16+E17+E18+E19+E22+E23+E25+E26</f>
        <v>10</v>
      </c>
      <c r="F8" s="19">
        <f t="shared" si="0"/>
        <v>0</v>
      </c>
      <c r="G8" s="19">
        <f t="shared" si="0"/>
        <v>0</v>
      </c>
      <c r="H8" s="19">
        <f t="shared" si="0"/>
        <v>1368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36</v>
      </c>
      <c r="N8" s="19">
        <f t="shared" si="0"/>
        <v>720</v>
      </c>
      <c r="O8" s="19">
        <f t="shared" si="0"/>
        <v>36</v>
      </c>
      <c r="P8" s="19">
        <f t="shared" si="0"/>
        <v>576</v>
      </c>
      <c r="Q8" s="19">
        <f t="shared" si="0"/>
        <v>8</v>
      </c>
      <c r="R8" s="11">
        <f t="shared" si="0"/>
        <v>48</v>
      </c>
      <c r="S8" s="19">
        <f t="shared" si="0"/>
        <v>3</v>
      </c>
      <c r="T8" s="11">
        <f t="shared" si="0"/>
        <v>24</v>
      </c>
      <c r="U8" s="19">
        <f t="shared" si="0"/>
        <v>0</v>
      </c>
      <c r="V8" s="11">
        <f t="shared" si="0"/>
        <v>0</v>
      </c>
      <c r="W8" s="19">
        <f t="shared" si="0"/>
        <v>0</v>
      </c>
      <c r="X8" s="11">
        <f t="shared" si="0"/>
        <v>0</v>
      </c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9"/>
    </row>
    <row r="9" spans="1:44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0"/>
      <c r="AM9" s="290"/>
      <c r="AN9" s="290"/>
      <c r="AO9" s="290"/>
      <c r="AP9" s="290"/>
      <c r="AQ9" s="290"/>
      <c r="AR9" s="290"/>
    </row>
    <row r="10" spans="1:44" x14ac:dyDescent="0.25">
      <c r="A10" s="93" t="s">
        <v>157</v>
      </c>
      <c r="B10" s="557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5" si="1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291"/>
      <c r="Z10" s="291"/>
      <c r="AA10" s="291"/>
      <c r="AB10" s="291"/>
    </row>
    <row r="11" spans="1:44" x14ac:dyDescent="0.25">
      <c r="A11" s="93" t="s">
        <v>158</v>
      </c>
      <c r="B11" s="558"/>
      <c r="C11" s="230" t="s">
        <v>141</v>
      </c>
      <c r="D11" s="229">
        <v>4</v>
      </c>
      <c r="E11" s="229"/>
      <c r="F11" s="229"/>
      <c r="G11" s="99"/>
      <c r="H11" s="239">
        <f t="shared" si="1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291"/>
      <c r="Z11" s="291"/>
      <c r="AA11" s="291"/>
      <c r="AB11" s="291"/>
    </row>
    <row r="12" spans="1:44" ht="16.5" customHeight="1" x14ac:dyDescent="0.25">
      <c r="A12" s="93" t="s">
        <v>159</v>
      </c>
      <c r="B12" s="558"/>
      <c r="C12" s="230" t="s">
        <v>142</v>
      </c>
      <c r="D12" s="229">
        <v>5</v>
      </c>
      <c r="E12" s="229">
        <v>2</v>
      </c>
      <c r="F12" s="229"/>
      <c r="G12" s="99"/>
      <c r="H12" s="239">
        <f t="shared" si="1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291"/>
      <c r="Z12" s="291"/>
      <c r="AA12" s="291"/>
      <c r="AB12" s="291"/>
    </row>
    <row r="13" spans="1:44" x14ac:dyDescent="0.25">
      <c r="A13" s="93" t="s">
        <v>160</v>
      </c>
      <c r="B13" s="558"/>
      <c r="C13" s="230" t="s">
        <v>143</v>
      </c>
      <c r="D13" s="229">
        <v>4</v>
      </c>
      <c r="E13" s="229"/>
      <c r="F13" s="229"/>
      <c r="G13" s="99"/>
      <c r="H13" s="239">
        <f t="shared" si="1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291"/>
      <c r="Z13" s="291"/>
      <c r="AA13" s="291"/>
      <c r="AB13" s="291"/>
    </row>
    <row r="14" spans="1:44" x14ac:dyDescent="0.25">
      <c r="A14" s="93" t="s">
        <v>161</v>
      </c>
      <c r="B14" s="558"/>
      <c r="C14" s="230" t="s">
        <v>144</v>
      </c>
      <c r="D14" s="229">
        <v>4</v>
      </c>
      <c r="E14" s="229">
        <v>2</v>
      </c>
      <c r="F14" s="229"/>
      <c r="G14" s="99"/>
      <c r="H14" s="239">
        <f t="shared" si="1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291"/>
      <c r="Z14" s="291"/>
      <c r="AA14" s="291"/>
      <c r="AB14" s="291"/>
    </row>
    <row r="15" spans="1:44" x14ac:dyDescent="0.25">
      <c r="A15" s="93" t="s">
        <v>162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39">
        <f t="shared" si="1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291"/>
      <c r="Z15" s="291"/>
      <c r="AA15" s="291"/>
      <c r="AB15" s="291"/>
    </row>
    <row r="16" spans="1:44" x14ac:dyDescent="0.25">
      <c r="A16" s="93" t="s">
        <v>163</v>
      </c>
      <c r="B16" s="558"/>
      <c r="C16" s="230" t="s">
        <v>37</v>
      </c>
      <c r="D16" s="229">
        <v>3</v>
      </c>
      <c r="E16" s="229"/>
      <c r="F16" s="229"/>
      <c r="G16" s="99"/>
      <c r="H16" s="239">
        <f t="shared" si="1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291"/>
      <c r="Z16" s="291"/>
      <c r="AA16" s="291"/>
      <c r="AB16" s="291"/>
    </row>
    <row r="17" spans="1:44" ht="28.5" customHeight="1" x14ac:dyDescent="0.25">
      <c r="A17" s="93" t="s">
        <v>164</v>
      </c>
      <c r="B17" s="558"/>
      <c r="C17" s="230" t="s">
        <v>145</v>
      </c>
      <c r="D17" s="242">
        <v>3</v>
      </c>
      <c r="E17" s="242"/>
      <c r="F17" s="229"/>
      <c r="G17" s="99"/>
      <c r="H17" s="239">
        <f t="shared" si="1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291"/>
      <c r="Z17" s="291"/>
      <c r="AA17" s="291"/>
      <c r="AB17" s="291"/>
    </row>
    <row r="18" spans="1:44" x14ac:dyDescent="0.25">
      <c r="A18" s="93" t="s">
        <v>165</v>
      </c>
      <c r="B18" s="558"/>
      <c r="C18" s="49" t="s">
        <v>146</v>
      </c>
      <c r="D18" s="242">
        <v>2</v>
      </c>
      <c r="E18" s="242"/>
      <c r="F18" s="229"/>
      <c r="G18" s="99"/>
      <c r="H18" s="239">
        <f t="shared" si="1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291"/>
      <c r="Z18" s="291"/>
      <c r="AA18" s="291"/>
      <c r="AB18" s="291"/>
    </row>
    <row r="19" spans="1:44" x14ac:dyDescent="0.25">
      <c r="A19" s="93" t="s">
        <v>166</v>
      </c>
      <c r="B19" s="559"/>
      <c r="C19" s="230" t="s">
        <v>147</v>
      </c>
      <c r="D19" s="242">
        <v>5</v>
      </c>
      <c r="E19" s="242"/>
      <c r="F19" s="229"/>
      <c r="G19" s="99"/>
      <c r="H19" s="239">
        <f t="shared" si="1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291"/>
      <c r="Z19" s="291"/>
      <c r="AA19" s="291"/>
      <c r="AB19" s="291"/>
    </row>
    <row r="20" spans="1:44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77">
        <f t="shared" si="1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</row>
    <row r="21" spans="1:44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77">
        <f t="shared" si="1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</row>
    <row r="22" spans="1:44" x14ac:dyDescent="0.25">
      <c r="A22" s="229" t="s">
        <v>168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1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291"/>
      <c r="Z22" s="291"/>
      <c r="AA22" s="291"/>
      <c r="AB22" s="291"/>
    </row>
    <row r="23" spans="1:44" x14ac:dyDescent="0.25">
      <c r="A23" s="229" t="s">
        <v>169</v>
      </c>
      <c r="B23" s="561"/>
      <c r="C23" s="230" t="s">
        <v>150</v>
      </c>
      <c r="D23" s="242">
        <v>6</v>
      </c>
      <c r="E23" s="243"/>
      <c r="F23" s="244"/>
      <c r="G23" s="35"/>
      <c r="H23" s="239">
        <f t="shared" si="1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291"/>
      <c r="Z23" s="291"/>
      <c r="AA23" s="291"/>
      <c r="AB23" s="291"/>
    </row>
    <row r="24" spans="1:44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77">
        <f t="shared" si="1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</row>
    <row r="25" spans="1:44" s="54" customFormat="1" x14ac:dyDescent="0.25">
      <c r="A25" s="229" t="s">
        <v>170</v>
      </c>
      <c r="B25" s="560"/>
      <c r="C25" s="230" t="s">
        <v>39</v>
      </c>
      <c r="D25" s="229">
        <v>3</v>
      </c>
      <c r="E25" s="244"/>
      <c r="F25" s="244"/>
      <c r="G25" s="35"/>
      <c r="H25" s="239">
        <f t="shared" si="1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</row>
    <row r="26" spans="1:44" s="54" customFormat="1" x14ac:dyDescent="0.25">
      <c r="A26" s="229" t="s">
        <v>171</v>
      </c>
      <c r="B26" s="561"/>
      <c r="C26" s="230" t="s">
        <v>139</v>
      </c>
      <c r="D26" s="229">
        <v>3</v>
      </c>
      <c r="E26" s="244"/>
      <c r="F26" s="244"/>
      <c r="G26" s="35"/>
      <c r="H26" s="239">
        <v>72</v>
      </c>
      <c r="I26" s="163"/>
      <c r="J26" s="163"/>
      <c r="K26" s="3"/>
      <c r="L26" s="53"/>
      <c r="M26" s="53"/>
      <c r="N26" s="71"/>
      <c r="O26" s="51"/>
      <c r="P26" s="51"/>
      <c r="Q26" s="51">
        <v>8</v>
      </c>
      <c r="R26" s="125">
        <v>48</v>
      </c>
      <c r="S26" s="244">
        <v>3</v>
      </c>
      <c r="T26" s="125">
        <v>24</v>
      </c>
      <c r="U26" s="51"/>
      <c r="V26" s="125"/>
      <c r="W26" s="244"/>
      <c r="X26" s="125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</row>
    <row r="27" spans="1:44" s="79" customFormat="1" x14ac:dyDescent="0.25">
      <c r="A27" s="92" t="s">
        <v>45</v>
      </c>
      <c r="B27" s="20" t="s">
        <v>152</v>
      </c>
      <c r="C27" s="278"/>
      <c r="D27" s="94">
        <f>D28+D29+D30+D31+D32+D33+D34+D35+D36+D37+D38+D39+D40+D41+D42+D43</f>
        <v>13</v>
      </c>
      <c r="E27" s="94">
        <f t="shared" ref="E27:X27" si="2">E28+E29+E30+E31+E32+E33+E34+E35+E36+E37+E38+E39+E40+E41+E42+E43</f>
        <v>0</v>
      </c>
      <c r="F27" s="94">
        <f t="shared" si="2"/>
        <v>0</v>
      </c>
      <c r="G27" s="94">
        <f t="shared" si="2"/>
        <v>0</v>
      </c>
      <c r="H27" s="94">
        <f t="shared" si="2"/>
        <v>324</v>
      </c>
      <c r="I27" s="94">
        <f t="shared" si="2"/>
        <v>0</v>
      </c>
      <c r="J27" s="94">
        <f t="shared" si="2"/>
        <v>0</v>
      </c>
      <c r="K27" s="94">
        <f t="shared" si="2"/>
        <v>0</v>
      </c>
      <c r="L27" s="94">
        <f t="shared" si="2"/>
        <v>180</v>
      </c>
      <c r="M27" s="94">
        <f t="shared" si="2"/>
        <v>0</v>
      </c>
      <c r="N27" s="94">
        <f t="shared" si="2"/>
        <v>0</v>
      </c>
      <c r="O27" s="94">
        <f t="shared" si="2"/>
        <v>0</v>
      </c>
      <c r="P27" s="94">
        <f t="shared" si="2"/>
        <v>0</v>
      </c>
      <c r="Q27" s="94">
        <f t="shared" si="2"/>
        <v>4</v>
      </c>
      <c r="R27" s="94">
        <f t="shared" si="2"/>
        <v>24</v>
      </c>
      <c r="S27" s="94">
        <f t="shared" si="2"/>
        <v>6</v>
      </c>
      <c r="T27" s="94">
        <f t="shared" si="2"/>
        <v>48</v>
      </c>
      <c r="U27" s="94">
        <f t="shared" si="2"/>
        <v>15</v>
      </c>
      <c r="V27" s="94">
        <f t="shared" si="2"/>
        <v>120</v>
      </c>
      <c r="W27" s="94">
        <f t="shared" si="2"/>
        <v>22</v>
      </c>
      <c r="X27" s="94">
        <f t="shared" si="2"/>
        <v>132</v>
      </c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</row>
    <row r="28" spans="1:44" ht="86.25" customHeight="1" x14ac:dyDescent="0.25">
      <c r="A28" s="312" t="s">
        <v>47</v>
      </c>
      <c r="B28" s="313" t="s">
        <v>230</v>
      </c>
      <c r="C28" s="310" t="s">
        <v>295</v>
      </c>
      <c r="D28" s="301">
        <v>3.5</v>
      </c>
      <c r="E28" s="276"/>
      <c r="F28" s="276"/>
      <c r="G28" s="276"/>
      <c r="H28" s="94">
        <f t="shared" ref="H28:H43" si="3">N28+P28+R28+T28+V28+X28</f>
        <v>84</v>
      </c>
      <c r="I28" s="267"/>
      <c r="J28" s="267"/>
      <c r="K28" s="267"/>
      <c r="L28" s="267"/>
      <c r="M28" s="267"/>
      <c r="N28" s="267"/>
      <c r="O28" s="267"/>
      <c r="P28" s="267"/>
      <c r="Q28" s="267">
        <v>4</v>
      </c>
      <c r="R28" s="266">
        <v>24</v>
      </c>
      <c r="S28" s="267">
        <v>3</v>
      </c>
      <c r="T28" s="266">
        <v>24</v>
      </c>
      <c r="U28" s="267">
        <v>3</v>
      </c>
      <c r="V28" s="266">
        <v>24</v>
      </c>
      <c r="W28" s="267">
        <v>2</v>
      </c>
      <c r="X28" s="266">
        <v>12</v>
      </c>
      <c r="Y28" s="291"/>
      <c r="Z28" s="291"/>
      <c r="AA28" s="291"/>
      <c r="AB28" s="291"/>
    </row>
    <row r="29" spans="1:44" ht="98.25" customHeight="1" x14ac:dyDescent="0.25">
      <c r="A29" s="562" t="s">
        <v>49</v>
      </c>
      <c r="B29" s="550" t="s">
        <v>226</v>
      </c>
      <c r="C29" s="310" t="s">
        <v>294</v>
      </c>
      <c r="D29" s="301">
        <v>1</v>
      </c>
      <c r="E29" s="276"/>
      <c r="F29" s="276"/>
      <c r="G29" s="276"/>
      <c r="H29" s="94">
        <f t="shared" si="3"/>
        <v>24</v>
      </c>
      <c r="I29" s="267"/>
      <c r="J29" s="267"/>
      <c r="K29" s="267"/>
      <c r="L29" s="267"/>
      <c r="M29" s="267"/>
      <c r="N29" s="267"/>
      <c r="O29" s="267"/>
      <c r="P29" s="267"/>
      <c r="Q29" s="267"/>
      <c r="R29" s="266"/>
      <c r="S29" s="267"/>
      <c r="T29" s="266"/>
      <c r="U29" s="267"/>
      <c r="V29" s="266"/>
      <c r="W29" s="267">
        <v>4</v>
      </c>
      <c r="X29" s="266">
        <v>24</v>
      </c>
    </row>
    <row r="30" spans="1:44" ht="46.5" customHeight="1" x14ac:dyDescent="0.25">
      <c r="A30" s="563"/>
      <c r="B30" s="551"/>
      <c r="C30" s="322" t="s">
        <v>311</v>
      </c>
      <c r="D30" s="301"/>
      <c r="E30" s="325"/>
      <c r="F30" s="325"/>
      <c r="G30" s="325"/>
      <c r="H30" s="94"/>
      <c r="I30" s="267"/>
      <c r="J30" s="267"/>
      <c r="K30" s="267"/>
      <c r="L30" s="329">
        <v>36</v>
      </c>
      <c r="M30" s="267"/>
      <c r="N30" s="267"/>
      <c r="O30" s="267"/>
      <c r="P30" s="267"/>
      <c r="Q30" s="267"/>
      <c r="R30" s="266"/>
      <c r="S30" s="267"/>
      <c r="T30" s="266"/>
      <c r="U30" s="267"/>
      <c r="V30" s="266"/>
      <c r="W30" s="267"/>
      <c r="X30" s="266"/>
    </row>
    <row r="31" spans="1:44" ht="55.5" customHeight="1" x14ac:dyDescent="0.25">
      <c r="A31" s="563"/>
      <c r="B31" s="551"/>
      <c r="C31" s="322" t="s">
        <v>312</v>
      </c>
      <c r="D31" s="301"/>
      <c r="E31" s="325"/>
      <c r="F31" s="325"/>
      <c r="G31" s="325"/>
      <c r="H31" s="94"/>
      <c r="I31" s="267"/>
      <c r="J31" s="267"/>
      <c r="K31" s="267"/>
      <c r="L31" s="329">
        <v>144</v>
      </c>
      <c r="M31" s="267"/>
      <c r="N31" s="267"/>
      <c r="O31" s="267"/>
      <c r="P31" s="267"/>
      <c r="Q31" s="267"/>
      <c r="R31" s="266"/>
      <c r="S31" s="267"/>
      <c r="T31" s="266"/>
      <c r="U31" s="267"/>
      <c r="V31" s="266"/>
      <c r="W31" s="267"/>
      <c r="X31" s="266"/>
    </row>
    <row r="32" spans="1:44" ht="98.25" customHeight="1" x14ac:dyDescent="0.25">
      <c r="A32" s="564"/>
      <c r="B32" s="552"/>
      <c r="C32" s="322" t="s">
        <v>294</v>
      </c>
      <c r="D32" s="301">
        <v>1</v>
      </c>
      <c r="E32" s="325"/>
      <c r="F32" s="325"/>
      <c r="G32" s="325"/>
      <c r="H32" s="94">
        <f t="shared" ref="H32" si="4">N32+P32+R32+T32+V32+X32</f>
        <v>24</v>
      </c>
      <c r="I32" s="267"/>
      <c r="J32" s="267"/>
      <c r="K32" s="267"/>
      <c r="L32" s="267"/>
      <c r="M32" s="267"/>
      <c r="N32" s="267"/>
      <c r="O32" s="267"/>
      <c r="P32" s="267"/>
      <c r="Q32" s="267"/>
      <c r="R32" s="266"/>
      <c r="S32" s="267"/>
      <c r="T32" s="266"/>
      <c r="U32" s="267"/>
      <c r="V32" s="266"/>
      <c r="W32" s="267">
        <v>4</v>
      </c>
      <c r="X32" s="266">
        <v>24</v>
      </c>
    </row>
    <row r="33" spans="1:44" ht="39.75" customHeight="1" x14ac:dyDescent="0.25">
      <c r="A33" s="536" t="s">
        <v>51</v>
      </c>
      <c r="B33" s="534" t="s">
        <v>233</v>
      </c>
      <c r="C33" s="279" t="s">
        <v>244</v>
      </c>
      <c r="D33" s="301">
        <v>1</v>
      </c>
      <c r="E33" s="276"/>
      <c r="F33" s="276"/>
      <c r="G33" s="276"/>
      <c r="H33" s="94">
        <f t="shared" si="3"/>
        <v>24</v>
      </c>
      <c r="I33" s="267"/>
      <c r="J33" s="267"/>
      <c r="K33" s="267"/>
      <c r="L33" s="267"/>
      <c r="M33" s="267"/>
      <c r="N33" s="267"/>
      <c r="O33" s="267"/>
      <c r="P33" s="267"/>
      <c r="Q33" s="267"/>
      <c r="R33" s="266"/>
      <c r="S33" s="267">
        <v>3</v>
      </c>
      <c r="T33" s="266">
        <v>24</v>
      </c>
      <c r="U33" s="267"/>
      <c r="V33" s="266"/>
      <c r="W33" s="267"/>
      <c r="X33" s="266"/>
    </row>
    <row r="34" spans="1:44" ht="54" customHeight="1" x14ac:dyDescent="0.25">
      <c r="A34" s="537"/>
      <c r="B34" s="534"/>
      <c r="C34" s="306" t="s">
        <v>276</v>
      </c>
      <c r="D34" s="301">
        <v>1</v>
      </c>
      <c r="E34" s="276"/>
      <c r="F34" s="276"/>
      <c r="G34" s="276"/>
      <c r="H34" s="94">
        <f t="shared" si="3"/>
        <v>24</v>
      </c>
      <c r="I34" s="267"/>
      <c r="J34" s="267"/>
      <c r="K34" s="269"/>
      <c r="L34" s="269"/>
      <c r="M34" s="269"/>
      <c r="N34" s="269"/>
      <c r="O34" s="269"/>
      <c r="P34" s="269"/>
      <c r="Q34" s="269"/>
      <c r="R34" s="266"/>
      <c r="S34" s="267"/>
      <c r="T34" s="266"/>
      <c r="U34" s="267">
        <v>3</v>
      </c>
      <c r="V34" s="268">
        <v>24</v>
      </c>
      <c r="W34" s="269"/>
      <c r="X34" s="266"/>
    </row>
    <row r="35" spans="1:44" ht="60" x14ac:dyDescent="0.25">
      <c r="A35" s="537"/>
      <c r="B35" s="534"/>
      <c r="C35" s="306" t="s">
        <v>277</v>
      </c>
      <c r="D35" s="301">
        <v>0.5</v>
      </c>
      <c r="E35" s="276"/>
      <c r="F35" s="276"/>
      <c r="G35" s="276"/>
      <c r="H35" s="94">
        <f t="shared" si="3"/>
        <v>12</v>
      </c>
      <c r="I35" s="267"/>
      <c r="J35" s="267"/>
      <c r="K35" s="269"/>
      <c r="L35" s="269"/>
      <c r="M35" s="269"/>
      <c r="N35" s="269"/>
      <c r="O35" s="269"/>
      <c r="P35" s="269"/>
      <c r="Q35" s="269"/>
      <c r="R35" s="266"/>
      <c r="S35" s="318"/>
      <c r="U35" s="267"/>
      <c r="V35" s="268"/>
      <c r="W35" s="319">
        <v>2</v>
      </c>
      <c r="X35" s="320">
        <v>12</v>
      </c>
    </row>
    <row r="36" spans="1:44" s="54" customFormat="1" ht="72" x14ac:dyDescent="0.25">
      <c r="A36" s="537"/>
      <c r="B36" s="534"/>
      <c r="C36" s="279" t="s">
        <v>245</v>
      </c>
      <c r="D36" s="301">
        <v>0.5</v>
      </c>
      <c r="E36" s="276"/>
      <c r="F36" s="276"/>
      <c r="G36" s="276"/>
      <c r="H36" s="94">
        <f t="shared" si="3"/>
        <v>12</v>
      </c>
      <c r="I36" s="267"/>
      <c r="J36" s="267"/>
      <c r="K36" s="269"/>
      <c r="L36" s="269"/>
      <c r="M36" s="269"/>
      <c r="N36" s="269"/>
      <c r="O36" s="269"/>
      <c r="P36" s="267"/>
      <c r="Q36" s="267"/>
      <c r="R36" s="268"/>
      <c r="S36" s="269"/>
      <c r="T36" s="268"/>
      <c r="U36" s="269"/>
      <c r="V36" s="268"/>
      <c r="W36" s="319">
        <v>2</v>
      </c>
      <c r="X36" s="320">
        <v>12</v>
      </c>
      <c r="Y36" s="291"/>
      <c r="Z36" s="291"/>
      <c r="AA36" s="291"/>
      <c r="AB36" s="291"/>
      <c r="AC36" s="291"/>
      <c r="AD36" s="291"/>
      <c r="AE36" s="291"/>
      <c r="AF36" s="291"/>
      <c r="AG36" s="291"/>
      <c r="AH36" s="291"/>
      <c r="AI36" s="291"/>
      <c r="AJ36" s="291"/>
      <c r="AK36" s="291"/>
      <c r="AL36" s="291"/>
      <c r="AM36" s="291"/>
      <c r="AN36" s="291"/>
      <c r="AO36" s="291"/>
      <c r="AP36" s="291"/>
      <c r="AQ36" s="291"/>
      <c r="AR36" s="291"/>
    </row>
    <row r="37" spans="1:44" s="54" customFormat="1" ht="24" x14ac:dyDescent="0.25">
      <c r="A37" s="538"/>
      <c r="B37" s="535"/>
      <c r="C37" s="280" t="s">
        <v>246</v>
      </c>
      <c r="D37" s="301">
        <v>0.5</v>
      </c>
      <c r="E37" s="276"/>
      <c r="F37" s="276"/>
      <c r="G37" s="276"/>
      <c r="H37" s="94">
        <f t="shared" si="3"/>
        <v>12</v>
      </c>
      <c r="I37" s="267"/>
      <c r="J37" s="267"/>
      <c r="K37" s="267"/>
      <c r="L37" s="267"/>
      <c r="M37" s="267"/>
      <c r="N37" s="267"/>
      <c r="O37" s="267"/>
      <c r="P37" s="267"/>
      <c r="Q37" s="267"/>
      <c r="R37" s="266"/>
      <c r="S37" s="267"/>
      <c r="T37" s="266"/>
      <c r="U37" s="267"/>
      <c r="V37" s="266"/>
      <c r="W37" s="319">
        <v>2</v>
      </c>
      <c r="X37" s="320">
        <v>12</v>
      </c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</row>
    <row r="38" spans="1:44" s="54" customFormat="1" ht="63" customHeight="1" x14ac:dyDescent="0.25">
      <c r="A38" s="536" t="s">
        <v>58</v>
      </c>
      <c r="B38" s="534" t="s">
        <v>231</v>
      </c>
      <c r="C38" s="279" t="s">
        <v>249</v>
      </c>
      <c r="D38" s="301">
        <v>0.5</v>
      </c>
      <c r="E38" s="276"/>
      <c r="F38" s="276"/>
      <c r="G38" s="276"/>
      <c r="H38" s="94">
        <f t="shared" si="3"/>
        <v>24</v>
      </c>
      <c r="I38" s="267"/>
      <c r="J38" s="267"/>
      <c r="K38" s="267"/>
      <c r="L38" s="267"/>
      <c r="M38" s="267"/>
      <c r="N38" s="267"/>
      <c r="O38" s="267"/>
      <c r="P38" s="267"/>
      <c r="Q38" s="267"/>
      <c r="R38" s="266"/>
      <c r="S38" s="267"/>
      <c r="T38" s="266"/>
      <c r="U38" s="267">
        <v>3</v>
      </c>
      <c r="V38" s="266">
        <v>24</v>
      </c>
      <c r="W38" s="267"/>
      <c r="X38" s="266"/>
      <c r="Y38" s="291"/>
      <c r="Z38" s="291"/>
      <c r="AA38" s="291"/>
      <c r="AB38" s="291"/>
      <c r="AC38" s="291"/>
      <c r="AD38" s="291"/>
      <c r="AE38" s="291"/>
      <c r="AF38" s="291"/>
      <c r="AG38" s="291"/>
      <c r="AH38" s="291"/>
      <c r="AI38" s="291"/>
      <c r="AJ38" s="291"/>
      <c r="AK38" s="291"/>
      <c r="AL38" s="291"/>
      <c r="AM38" s="291"/>
      <c r="AN38" s="291"/>
      <c r="AO38" s="291"/>
      <c r="AP38" s="291"/>
      <c r="AQ38" s="291"/>
      <c r="AR38" s="291"/>
    </row>
    <row r="39" spans="1:44" s="54" customFormat="1" ht="49.5" customHeight="1" x14ac:dyDescent="0.25">
      <c r="A39" s="537"/>
      <c r="B39" s="534"/>
      <c r="C39" s="279" t="s">
        <v>247</v>
      </c>
      <c r="D39" s="301">
        <v>0.5</v>
      </c>
      <c r="E39" s="276"/>
      <c r="F39" s="276"/>
      <c r="G39" s="276"/>
      <c r="H39" s="94">
        <f t="shared" si="3"/>
        <v>12</v>
      </c>
      <c r="I39" s="267"/>
      <c r="J39" s="267"/>
      <c r="K39" s="267"/>
      <c r="L39" s="267"/>
      <c r="M39" s="267"/>
      <c r="N39" s="267"/>
      <c r="O39" s="267"/>
      <c r="P39" s="267"/>
      <c r="Q39" s="267"/>
      <c r="R39" s="266"/>
      <c r="S39" s="267"/>
      <c r="T39" s="266"/>
      <c r="U39" s="267"/>
      <c r="V39" s="266"/>
      <c r="W39" s="319">
        <v>2</v>
      </c>
      <c r="X39" s="320">
        <v>12</v>
      </c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</row>
    <row r="40" spans="1:44" s="54" customFormat="1" ht="39" customHeight="1" x14ac:dyDescent="0.25">
      <c r="A40" s="538"/>
      <c r="B40" s="534"/>
      <c r="C40" s="279" t="s">
        <v>248</v>
      </c>
      <c r="D40" s="301">
        <v>0.5</v>
      </c>
      <c r="E40" s="276"/>
      <c r="F40" s="276"/>
      <c r="G40" s="276"/>
      <c r="H40" s="94">
        <f t="shared" si="3"/>
        <v>12</v>
      </c>
      <c r="I40" s="267"/>
      <c r="J40" s="267"/>
      <c r="K40" s="267"/>
      <c r="L40" s="267"/>
      <c r="M40" s="267"/>
      <c r="N40" s="267"/>
      <c r="O40" s="267"/>
      <c r="P40" s="267"/>
      <c r="Q40" s="267"/>
      <c r="R40" s="266"/>
      <c r="S40" s="267"/>
      <c r="T40" s="266"/>
      <c r="U40" s="267"/>
      <c r="V40" s="266"/>
      <c r="W40" s="319">
        <v>2</v>
      </c>
      <c r="X40" s="320">
        <v>12</v>
      </c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</row>
    <row r="41" spans="1:44" s="54" customFormat="1" ht="24" x14ac:dyDescent="0.25">
      <c r="A41" s="532" t="s">
        <v>94</v>
      </c>
      <c r="B41" s="282" t="s">
        <v>250</v>
      </c>
      <c r="C41" s="285" t="s">
        <v>251</v>
      </c>
      <c r="D41" s="301">
        <v>1</v>
      </c>
      <c r="E41" s="287"/>
      <c r="F41" s="287"/>
      <c r="G41" s="287"/>
      <c r="H41" s="94">
        <f t="shared" si="3"/>
        <v>24</v>
      </c>
      <c r="I41" s="267"/>
      <c r="J41" s="267"/>
      <c r="K41" s="267"/>
      <c r="L41" s="267"/>
      <c r="M41" s="267"/>
      <c r="N41" s="267"/>
      <c r="O41" s="267"/>
      <c r="P41" s="267"/>
      <c r="Q41" s="267"/>
      <c r="R41" s="266"/>
      <c r="S41" s="267"/>
      <c r="T41" s="266"/>
      <c r="U41" s="267">
        <v>3</v>
      </c>
      <c r="V41" s="266">
        <v>24</v>
      </c>
      <c r="W41" s="267"/>
      <c r="X41" s="266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</row>
    <row r="42" spans="1:44" s="54" customFormat="1" ht="24" x14ac:dyDescent="0.25">
      <c r="A42" s="532"/>
      <c r="B42" s="282" t="s">
        <v>250</v>
      </c>
      <c r="C42" s="285" t="s">
        <v>252</v>
      </c>
      <c r="D42" s="301">
        <v>0.5</v>
      </c>
      <c r="E42" s="287"/>
      <c r="F42" s="287"/>
      <c r="G42" s="287"/>
      <c r="H42" s="94">
        <f t="shared" si="3"/>
        <v>12</v>
      </c>
      <c r="I42" s="267"/>
      <c r="J42" s="267"/>
      <c r="K42" s="267"/>
      <c r="L42" s="267"/>
      <c r="M42" s="267"/>
      <c r="N42" s="267"/>
      <c r="O42" s="267"/>
      <c r="P42" s="267"/>
      <c r="Q42" s="267"/>
      <c r="R42" s="266"/>
      <c r="S42" s="267"/>
      <c r="T42" s="266"/>
      <c r="U42" s="267"/>
      <c r="V42" s="266"/>
      <c r="W42" s="267">
        <v>2</v>
      </c>
      <c r="X42" s="266">
        <v>12</v>
      </c>
      <c r="Y42" s="291"/>
      <c r="Z42" s="291"/>
      <c r="AA42" s="291"/>
      <c r="AB42" s="291"/>
      <c r="AC42" s="291"/>
      <c r="AD42" s="291"/>
      <c r="AE42" s="291"/>
      <c r="AF42" s="291"/>
      <c r="AG42" s="291"/>
      <c r="AH42" s="291"/>
      <c r="AI42" s="291"/>
      <c r="AJ42" s="291"/>
      <c r="AK42" s="291"/>
      <c r="AL42" s="291"/>
      <c r="AM42" s="291"/>
      <c r="AN42" s="291"/>
      <c r="AO42" s="291"/>
      <c r="AP42" s="291"/>
      <c r="AQ42" s="291"/>
      <c r="AR42" s="291"/>
    </row>
    <row r="43" spans="1:44" s="54" customFormat="1" ht="26.25" customHeight="1" x14ac:dyDescent="0.25">
      <c r="A43" s="302" t="s">
        <v>206</v>
      </c>
      <c r="B43" s="285" t="s">
        <v>207</v>
      </c>
      <c r="C43" s="285" t="s">
        <v>208</v>
      </c>
      <c r="D43" s="301">
        <v>1</v>
      </c>
      <c r="E43" s="276"/>
      <c r="F43" s="276"/>
      <c r="G43" s="276"/>
      <c r="H43" s="94">
        <f t="shared" si="3"/>
        <v>24</v>
      </c>
      <c r="I43" s="267"/>
      <c r="J43" s="267"/>
      <c r="K43" s="267"/>
      <c r="L43" s="267"/>
      <c r="M43" s="267"/>
      <c r="N43" s="267"/>
      <c r="O43" s="267"/>
      <c r="P43" s="267"/>
      <c r="Q43" s="267"/>
      <c r="R43" s="266"/>
      <c r="S43" s="267"/>
      <c r="T43" s="266"/>
      <c r="U43" s="267">
        <v>3</v>
      </c>
      <c r="V43" s="266">
        <v>24</v>
      </c>
      <c r="W43" s="267"/>
      <c r="X43" s="266"/>
      <c r="Y43" s="291"/>
      <c r="Z43" s="291"/>
      <c r="AA43" s="291"/>
      <c r="AB43" s="291"/>
      <c r="AC43" s="291"/>
      <c r="AD43" s="291"/>
      <c r="AE43" s="291"/>
      <c r="AF43" s="291"/>
      <c r="AG43" s="291"/>
      <c r="AH43" s="291"/>
      <c r="AI43" s="291"/>
      <c r="AJ43" s="291"/>
      <c r="AK43" s="291"/>
      <c r="AL43" s="291"/>
      <c r="AM43" s="291"/>
      <c r="AN43" s="291"/>
      <c r="AO43" s="291"/>
      <c r="AP43" s="291"/>
      <c r="AQ43" s="291"/>
      <c r="AR43" s="291"/>
    </row>
    <row r="44" spans="1:44" s="54" customFormat="1" x14ac:dyDescent="0.25">
      <c r="A44" s="284"/>
      <c r="B44" s="282"/>
      <c r="C44" s="548" t="s">
        <v>232</v>
      </c>
      <c r="D44" s="549"/>
      <c r="E44" s="549"/>
      <c r="F44" s="549"/>
      <c r="G44" s="549"/>
      <c r="H44" s="549"/>
      <c r="I44" s="549"/>
      <c r="J44" s="549"/>
      <c r="K44" s="549"/>
      <c r="L44" s="549"/>
      <c r="M44" s="549"/>
      <c r="N44" s="549"/>
      <c r="O44" s="549"/>
      <c r="P44" s="549"/>
      <c r="Q44" s="549"/>
      <c r="R44" s="549"/>
      <c r="S44" s="549"/>
      <c r="T44" s="549"/>
      <c r="U44" s="549"/>
      <c r="V44" s="549"/>
      <c r="W44" s="549"/>
      <c r="X44" s="549"/>
      <c r="Y44" s="291"/>
      <c r="Z44" s="291"/>
      <c r="AA44" s="291"/>
      <c r="AB44" s="291"/>
      <c r="AC44" s="291"/>
      <c r="AD44" s="291"/>
      <c r="AE44" s="291"/>
      <c r="AF44" s="291"/>
      <c r="AG44" s="291"/>
      <c r="AH44" s="291"/>
      <c r="AI44" s="291"/>
      <c r="AJ44" s="291"/>
      <c r="AK44" s="291"/>
      <c r="AL44" s="291"/>
      <c r="AM44" s="291"/>
      <c r="AN44" s="291"/>
      <c r="AO44" s="291"/>
      <c r="AP44" s="291"/>
      <c r="AQ44" s="291"/>
      <c r="AR44" s="291"/>
    </row>
    <row r="45" spans="1:44" s="54" customFormat="1" ht="24.75" x14ac:dyDescent="0.25">
      <c r="A45" s="148"/>
      <c r="B45" s="265" t="s">
        <v>209</v>
      </c>
      <c r="C45" s="148"/>
      <c r="D45" s="295">
        <f>D46+D47+D48+D49+D50+D51+D52+D53+D55+D56+D57+D58+D59+D60+D61+D62+D63+D64+D65+D66+D67+D68+D69</f>
        <v>14</v>
      </c>
      <c r="E45" s="295">
        <f t="shared" ref="E45:X45" si="5">E46+E47+E48+E49+E50+E51+E52+E53+E55+E56+E57+E58+E59+E60+E61+E62+E63+E64+E65+E66+E67+E68+E69</f>
        <v>0</v>
      </c>
      <c r="F45" s="295">
        <f t="shared" si="5"/>
        <v>0</v>
      </c>
      <c r="G45" s="295">
        <f t="shared" si="5"/>
        <v>0</v>
      </c>
      <c r="H45" s="295">
        <f t="shared" si="5"/>
        <v>336</v>
      </c>
      <c r="I45" s="295">
        <f t="shared" si="5"/>
        <v>0</v>
      </c>
      <c r="J45" s="295">
        <f t="shared" si="5"/>
        <v>0</v>
      </c>
      <c r="K45" s="295">
        <f t="shared" si="5"/>
        <v>0</v>
      </c>
      <c r="L45" s="295">
        <f t="shared" si="5"/>
        <v>630</v>
      </c>
      <c r="M45" s="295">
        <f t="shared" si="5"/>
        <v>0</v>
      </c>
      <c r="N45" s="295">
        <f t="shared" si="5"/>
        <v>0</v>
      </c>
      <c r="O45" s="295">
        <f t="shared" si="5"/>
        <v>0</v>
      </c>
      <c r="P45" s="295">
        <f t="shared" si="5"/>
        <v>0</v>
      </c>
      <c r="Q45" s="295">
        <f t="shared" si="5"/>
        <v>24</v>
      </c>
      <c r="R45" s="295">
        <f t="shared" si="5"/>
        <v>144</v>
      </c>
      <c r="S45" s="295">
        <f t="shared" si="5"/>
        <v>24</v>
      </c>
      <c r="T45" s="295">
        <f t="shared" si="5"/>
        <v>192</v>
      </c>
      <c r="U45" s="295">
        <f t="shared" si="5"/>
        <v>0</v>
      </c>
      <c r="V45" s="295">
        <f t="shared" si="5"/>
        <v>0</v>
      </c>
      <c r="W45" s="295">
        <f t="shared" si="5"/>
        <v>0</v>
      </c>
      <c r="X45" s="295">
        <f t="shared" si="5"/>
        <v>0</v>
      </c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291"/>
      <c r="AL45" s="291"/>
      <c r="AM45" s="291"/>
      <c r="AN45" s="291"/>
      <c r="AO45" s="291"/>
      <c r="AP45" s="291"/>
      <c r="AQ45" s="291"/>
      <c r="AR45" s="291"/>
    </row>
    <row r="46" spans="1:44" s="54" customFormat="1" ht="62.25" customHeight="1" x14ac:dyDescent="0.25">
      <c r="A46" s="536" t="s">
        <v>210</v>
      </c>
      <c r="B46" s="539" t="s">
        <v>234</v>
      </c>
      <c r="C46" s="283" t="s">
        <v>293</v>
      </c>
      <c r="D46" s="301">
        <v>1</v>
      </c>
      <c r="E46" s="296"/>
      <c r="F46" s="296"/>
      <c r="G46" s="296"/>
      <c r="H46" s="295">
        <f t="shared" ref="H46:H65" si="6">N46+P46+R46+T46+V46+X46</f>
        <v>24</v>
      </c>
      <c r="I46" s="297"/>
      <c r="J46" s="297"/>
      <c r="K46" s="297"/>
      <c r="L46" s="297"/>
      <c r="M46" s="297"/>
      <c r="N46" s="297"/>
      <c r="O46" s="297"/>
      <c r="P46" s="297"/>
      <c r="Q46" s="297">
        <v>4</v>
      </c>
      <c r="R46" s="298">
        <v>24</v>
      </c>
      <c r="S46" s="297"/>
      <c r="T46" s="298"/>
      <c r="U46" s="297"/>
      <c r="V46" s="298"/>
      <c r="W46" s="297"/>
      <c r="X46" s="298"/>
      <c r="Y46" s="291"/>
      <c r="Z46" s="291"/>
      <c r="AA46" s="291"/>
      <c r="AB46" s="291"/>
      <c r="AC46" s="291"/>
      <c r="AD46" s="291"/>
      <c r="AE46" s="291"/>
      <c r="AF46" s="291"/>
      <c r="AG46" s="291"/>
      <c r="AH46" s="291"/>
      <c r="AI46" s="291"/>
      <c r="AJ46" s="291"/>
      <c r="AK46" s="291"/>
      <c r="AL46" s="291"/>
      <c r="AM46" s="291"/>
      <c r="AN46" s="291"/>
      <c r="AO46" s="291"/>
      <c r="AP46" s="291"/>
      <c r="AQ46" s="291"/>
      <c r="AR46" s="291"/>
    </row>
    <row r="47" spans="1:44" ht="54" customHeight="1" x14ac:dyDescent="0.25">
      <c r="A47" s="537"/>
      <c r="B47" s="540"/>
      <c r="C47" s="283" t="s">
        <v>253</v>
      </c>
      <c r="D47" s="301">
        <v>1</v>
      </c>
      <c r="E47" s="296"/>
      <c r="F47" s="296"/>
      <c r="G47" s="296"/>
      <c r="H47" s="295">
        <f t="shared" si="6"/>
        <v>24</v>
      </c>
      <c r="I47" s="297"/>
      <c r="J47" s="297"/>
      <c r="K47" s="297"/>
      <c r="L47" s="297"/>
      <c r="M47" s="297"/>
      <c r="N47" s="297"/>
      <c r="O47" s="297"/>
      <c r="P47" s="297"/>
      <c r="Q47" s="297">
        <v>4</v>
      </c>
      <c r="R47" s="298">
        <v>24</v>
      </c>
      <c r="S47" s="297"/>
      <c r="T47" s="298"/>
      <c r="U47" s="297"/>
      <c r="V47" s="298"/>
      <c r="W47" s="297"/>
      <c r="X47" s="298"/>
    </row>
    <row r="48" spans="1:44" s="8" customFormat="1" ht="42" customHeight="1" x14ac:dyDescent="0.25">
      <c r="A48" s="537"/>
      <c r="B48" s="540"/>
      <c r="C48" s="285" t="s">
        <v>254</v>
      </c>
      <c r="D48" s="301">
        <v>1.5</v>
      </c>
      <c r="E48" s="296"/>
      <c r="F48" s="296"/>
      <c r="G48" s="296"/>
      <c r="H48" s="295">
        <f t="shared" si="6"/>
        <v>36</v>
      </c>
      <c r="I48" s="297"/>
      <c r="J48" s="297"/>
      <c r="K48" s="297"/>
      <c r="L48" s="297"/>
      <c r="M48" s="297"/>
      <c r="N48" s="297"/>
      <c r="O48" s="297"/>
      <c r="P48" s="297"/>
      <c r="Q48" s="297">
        <v>6</v>
      </c>
      <c r="R48" s="298">
        <v>36</v>
      </c>
      <c r="S48" s="297"/>
      <c r="T48" s="298"/>
      <c r="U48" s="297"/>
      <c r="V48" s="298"/>
      <c r="W48" s="297"/>
      <c r="X48" s="298"/>
      <c r="Y48" s="293"/>
      <c r="Z48" s="293"/>
      <c r="AA48" s="293"/>
      <c r="AB48" s="293"/>
      <c r="AC48" s="292"/>
      <c r="AD48" s="292"/>
      <c r="AE48" s="292"/>
      <c r="AF48" s="292"/>
      <c r="AG48" s="292"/>
      <c r="AH48" s="292"/>
      <c r="AI48" s="292"/>
      <c r="AJ48" s="292"/>
      <c r="AK48" s="292"/>
      <c r="AL48" s="292"/>
      <c r="AM48" s="292"/>
      <c r="AN48" s="292"/>
      <c r="AO48" s="292"/>
      <c r="AP48" s="292"/>
      <c r="AQ48" s="292"/>
      <c r="AR48" s="292"/>
    </row>
    <row r="49" spans="1:44" ht="48.75" customHeight="1" x14ac:dyDescent="0.25">
      <c r="A49" s="537"/>
      <c r="B49" s="540"/>
      <c r="C49" s="285" t="s">
        <v>255</v>
      </c>
      <c r="D49" s="301">
        <v>0.5</v>
      </c>
      <c r="E49" s="296"/>
      <c r="F49" s="296"/>
      <c r="G49" s="296"/>
      <c r="H49" s="295">
        <f t="shared" si="6"/>
        <v>12</v>
      </c>
      <c r="I49" s="297"/>
      <c r="J49" s="297"/>
      <c r="K49" s="297"/>
      <c r="L49" s="297"/>
      <c r="M49" s="297"/>
      <c r="N49" s="297"/>
      <c r="O49" s="297"/>
      <c r="P49" s="297"/>
      <c r="Q49" s="297">
        <v>2</v>
      </c>
      <c r="R49" s="298">
        <v>12</v>
      </c>
      <c r="S49" s="297"/>
      <c r="T49" s="298"/>
      <c r="U49" s="297"/>
      <c r="V49" s="298"/>
      <c r="W49" s="297"/>
      <c r="X49" s="298"/>
    </row>
    <row r="50" spans="1:44" ht="63" customHeight="1" x14ac:dyDescent="0.25">
      <c r="A50" s="537"/>
      <c r="B50" s="540"/>
      <c r="C50" s="304" t="s">
        <v>256</v>
      </c>
      <c r="D50" s="301">
        <v>0.5</v>
      </c>
      <c r="E50" s="296"/>
      <c r="F50" s="296"/>
      <c r="G50" s="296"/>
      <c r="H50" s="295">
        <f t="shared" si="6"/>
        <v>12</v>
      </c>
      <c r="I50" s="297"/>
      <c r="J50" s="297"/>
      <c r="K50" s="297"/>
      <c r="L50" s="297"/>
      <c r="M50" s="297"/>
      <c r="N50" s="297"/>
      <c r="O50" s="297"/>
      <c r="P50" s="297"/>
      <c r="Q50" s="297">
        <v>2</v>
      </c>
      <c r="R50" s="298">
        <v>12</v>
      </c>
      <c r="S50" s="297"/>
      <c r="T50" s="298"/>
      <c r="U50" s="297"/>
      <c r="V50" s="298"/>
      <c r="W50" s="297"/>
      <c r="X50" s="298"/>
    </row>
    <row r="51" spans="1:44" ht="27.75" customHeight="1" x14ac:dyDescent="0.25">
      <c r="A51" s="538"/>
      <c r="B51" s="540"/>
      <c r="C51" s="309" t="s">
        <v>268</v>
      </c>
      <c r="D51" s="276">
        <v>0.5</v>
      </c>
      <c r="E51" s="296"/>
      <c r="F51" s="296"/>
      <c r="G51" s="296"/>
      <c r="H51" s="295">
        <f t="shared" si="6"/>
        <v>12</v>
      </c>
      <c r="I51" s="297"/>
      <c r="J51" s="297"/>
      <c r="K51" s="299"/>
      <c r="L51" s="299"/>
      <c r="M51" s="299"/>
      <c r="N51" s="299"/>
      <c r="O51" s="299"/>
      <c r="P51" s="299"/>
      <c r="Q51" s="299">
        <v>2</v>
      </c>
      <c r="R51" s="298">
        <v>12</v>
      </c>
      <c r="S51" s="297"/>
      <c r="T51" s="298"/>
      <c r="U51" s="297"/>
      <c r="V51" s="300"/>
      <c r="W51" s="299"/>
      <c r="X51" s="298"/>
    </row>
    <row r="52" spans="1:44" ht="78.75" customHeight="1" x14ac:dyDescent="0.25">
      <c r="A52" s="553" t="s">
        <v>236</v>
      </c>
      <c r="B52" s="550" t="s">
        <v>235</v>
      </c>
      <c r="C52" s="283" t="s">
        <v>257</v>
      </c>
      <c r="D52" s="301">
        <v>1</v>
      </c>
      <c r="E52" s="296"/>
      <c r="F52" s="296"/>
      <c r="G52" s="296"/>
      <c r="H52" s="295">
        <f t="shared" si="6"/>
        <v>24</v>
      </c>
      <c r="I52" s="297"/>
      <c r="J52" s="297"/>
      <c r="K52" s="299"/>
      <c r="L52" s="299"/>
      <c r="M52" s="299"/>
      <c r="N52" s="299"/>
      <c r="O52" s="299"/>
      <c r="P52" s="299"/>
      <c r="Q52" s="299">
        <v>4</v>
      </c>
      <c r="R52" s="298">
        <v>24</v>
      </c>
      <c r="S52" s="267"/>
      <c r="T52" s="266"/>
      <c r="U52" s="297"/>
      <c r="V52" s="300"/>
      <c r="W52" s="299"/>
      <c r="X52" s="298"/>
    </row>
    <row r="53" spans="1:44" s="54" customFormat="1" ht="53.25" customHeight="1" x14ac:dyDescent="0.25">
      <c r="A53" s="554"/>
      <c r="B53" s="551"/>
      <c r="C53" s="285" t="s">
        <v>258</v>
      </c>
      <c r="D53" s="301">
        <v>1</v>
      </c>
      <c r="E53" s="296"/>
      <c r="F53" s="296"/>
      <c r="G53" s="296"/>
      <c r="H53" s="295">
        <f t="shared" si="6"/>
        <v>24</v>
      </c>
      <c r="I53" s="297"/>
      <c r="J53" s="297"/>
      <c r="K53" s="299"/>
      <c r="L53" s="299"/>
      <c r="M53" s="299"/>
      <c r="N53" s="299"/>
      <c r="O53" s="299"/>
      <c r="P53" s="297"/>
      <c r="Q53" s="297"/>
      <c r="R53" s="300"/>
      <c r="S53" s="269">
        <v>3</v>
      </c>
      <c r="T53" s="268">
        <v>24</v>
      </c>
      <c r="U53" s="269"/>
      <c r="V53" s="268"/>
      <c r="W53" s="269"/>
      <c r="X53" s="298"/>
      <c r="Y53" s="291"/>
      <c r="Z53" s="291"/>
      <c r="AA53" s="291"/>
      <c r="AB53" s="291"/>
      <c r="AC53" s="291"/>
      <c r="AD53" s="291"/>
      <c r="AE53" s="291"/>
      <c r="AF53" s="291"/>
      <c r="AG53" s="291"/>
      <c r="AH53" s="291"/>
      <c r="AI53" s="291"/>
      <c r="AJ53" s="291"/>
      <c r="AK53" s="291"/>
      <c r="AL53" s="291"/>
      <c r="AM53" s="291"/>
      <c r="AN53" s="291"/>
      <c r="AO53" s="291"/>
      <c r="AP53" s="291"/>
      <c r="AQ53" s="291"/>
      <c r="AR53" s="291"/>
    </row>
    <row r="54" spans="1:44" s="54" customFormat="1" ht="51.75" customHeight="1" x14ac:dyDescent="0.25">
      <c r="A54" s="554"/>
      <c r="B54" s="551"/>
      <c r="C54" s="285" t="s">
        <v>259</v>
      </c>
      <c r="D54" s="301">
        <v>1</v>
      </c>
      <c r="E54" s="296"/>
      <c r="F54" s="296"/>
      <c r="G54" s="296"/>
      <c r="H54" s="295">
        <f t="shared" si="6"/>
        <v>24</v>
      </c>
      <c r="I54" s="297"/>
      <c r="J54" s="297"/>
      <c r="K54" s="297"/>
      <c r="L54" s="297"/>
      <c r="M54" s="297"/>
      <c r="N54" s="297"/>
      <c r="O54" s="297"/>
      <c r="P54" s="297"/>
      <c r="Q54" s="297"/>
      <c r="R54" s="298"/>
      <c r="S54" s="267">
        <v>3</v>
      </c>
      <c r="T54" s="266">
        <v>24</v>
      </c>
      <c r="U54" s="267"/>
      <c r="V54" s="266"/>
      <c r="W54" s="267"/>
      <c r="X54" s="298"/>
      <c r="Y54" s="291"/>
      <c r="Z54" s="291"/>
      <c r="AA54" s="291"/>
      <c r="AB54" s="291"/>
      <c r="AC54" s="291"/>
      <c r="AD54" s="291"/>
      <c r="AE54" s="291"/>
      <c r="AF54" s="291"/>
      <c r="AG54" s="291"/>
      <c r="AH54" s="291"/>
      <c r="AI54" s="291"/>
      <c r="AJ54" s="291"/>
      <c r="AK54" s="291"/>
      <c r="AL54" s="291"/>
      <c r="AM54" s="291"/>
      <c r="AN54" s="291"/>
      <c r="AO54" s="291"/>
      <c r="AP54" s="291"/>
      <c r="AQ54" s="291"/>
      <c r="AR54" s="291"/>
    </row>
    <row r="55" spans="1:44" s="54" customFormat="1" ht="28.5" customHeight="1" x14ac:dyDescent="0.25">
      <c r="A55" s="554"/>
      <c r="B55" s="551"/>
      <c r="C55" s="285" t="s">
        <v>260</v>
      </c>
      <c r="D55" s="301">
        <v>1</v>
      </c>
      <c r="E55" s="296"/>
      <c r="F55" s="296"/>
      <c r="G55" s="296"/>
      <c r="H55" s="295">
        <f t="shared" si="6"/>
        <v>24</v>
      </c>
      <c r="I55" s="297"/>
      <c r="J55" s="297"/>
      <c r="K55" s="297"/>
      <c r="L55" s="297"/>
      <c r="M55" s="297"/>
      <c r="N55" s="297"/>
      <c r="O55" s="297"/>
      <c r="P55" s="297"/>
      <c r="Q55" s="297"/>
      <c r="R55" s="298"/>
      <c r="S55" s="267">
        <v>3</v>
      </c>
      <c r="T55" s="266">
        <v>24</v>
      </c>
      <c r="U55" s="267"/>
      <c r="V55" s="266"/>
      <c r="W55" s="267"/>
      <c r="X55" s="298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291"/>
      <c r="AL55" s="291"/>
      <c r="AM55" s="291"/>
      <c r="AN55" s="291"/>
      <c r="AO55" s="291"/>
      <c r="AP55" s="291"/>
      <c r="AQ55" s="291"/>
      <c r="AR55" s="291"/>
    </row>
    <row r="56" spans="1:44" s="54" customFormat="1" ht="41.25" customHeight="1" x14ac:dyDescent="0.25">
      <c r="A56" s="554"/>
      <c r="B56" s="551"/>
      <c r="C56" s="286" t="s">
        <v>261</v>
      </c>
      <c r="D56" s="301">
        <v>1</v>
      </c>
      <c r="E56" s="296"/>
      <c r="F56" s="296"/>
      <c r="G56" s="296"/>
      <c r="H56" s="295">
        <f t="shared" si="6"/>
        <v>24</v>
      </c>
      <c r="I56" s="297"/>
      <c r="J56" s="297"/>
      <c r="K56" s="297"/>
      <c r="L56" s="297"/>
      <c r="M56" s="297"/>
      <c r="N56" s="297"/>
      <c r="O56" s="297"/>
      <c r="P56" s="297"/>
      <c r="Q56" s="297"/>
      <c r="R56" s="298"/>
      <c r="S56" s="267">
        <v>3</v>
      </c>
      <c r="T56" s="266">
        <v>24</v>
      </c>
      <c r="U56" s="267"/>
      <c r="V56" s="266"/>
      <c r="W56" s="267"/>
      <c r="X56" s="298"/>
      <c r="Y56" s="291"/>
      <c r="Z56" s="291"/>
      <c r="AA56" s="291"/>
      <c r="AB56" s="291"/>
      <c r="AC56" s="291"/>
      <c r="AD56" s="291"/>
      <c r="AE56" s="291"/>
      <c r="AF56" s="291"/>
      <c r="AG56" s="291"/>
      <c r="AH56" s="291"/>
      <c r="AI56" s="291"/>
      <c r="AJ56" s="291"/>
      <c r="AK56" s="291"/>
      <c r="AL56" s="291"/>
      <c r="AM56" s="291"/>
      <c r="AN56" s="291"/>
      <c r="AO56" s="291"/>
      <c r="AP56" s="291"/>
      <c r="AQ56" s="291"/>
      <c r="AR56" s="291"/>
    </row>
    <row r="57" spans="1:44" s="54" customFormat="1" ht="42" customHeight="1" x14ac:dyDescent="0.25">
      <c r="A57" s="554"/>
      <c r="B57" s="551"/>
      <c r="C57" s="305" t="s">
        <v>262</v>
      </c>
      <c r="D57" s="301"/>
      <c r="E57" s="296"/>
      <c r="F57" s="296"/>
      <c r="G57" s="296"/>
      <c r="H57" s="295">
        <f t="shared" si="6"/>
        <v>0</v>
      </c>
      <c r="I57" s="297"/>
      <c r="J57" s="297"/>
      <c r="K57" s="297"/>
      <c r="L57" s="303">
        <v>36</v>
      </c>
      <c r="M57" s="297"/>
      <c r="N57" s="297"/>
      <c r="O57" s="297"/>
      <c r="P57" s="297"/>
      <c r="Q57" s="297"/>
      <c r="R57" s="298"/>
      <c r="S57" s="267"/>
      <c r="T57" s="266"/>
      <c r="U57" s="267"/>
      <c r="V57" s="266"/>
      <c r="W57" s="267"/>
      <c r="X57" s="298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</row>
    <row r="58" spans="1:44" s="54" customFormat="1" ht="53.25" customHeight="1" x14ac:dyDescent="0.25">
      <c r="A58" s="555"/>
      <c r="B58" s="552"/>
      <c r="C58" s="305" t="s">
        <v>263</v>
      </c>
      <c r="D58" s="301"/>
      <c r="E58" s="296"/>
      <c r="F58" s="296"/>
      <c r="G58" s="296"/>
      <c r="H58" s="295">
        <f t="shared" si="6"/>
        <v>0</v>
      </c>
      <c r="I58" s="297"/>
      <c r="J58" s="297"/>
      <c r="K58" s="297"/>
      <c r="L58" s="303">
        <v>108</v>
      </c>
      <c r="M58" s="297"/>
      <c r="N58" s="297"/>
      <c r="O58" s="297"/>
      <c r="P58" s="297"/>
      <c r="Q58" s="297"/>
      <c r="R58" s="298"/>
      <c r="S58" s="267"/>
      <c r="T58" s="266"/>
      <c r="U58" s="267"/>
      <c r="V58" s="266"/>
      <c r="W58" s="267"/>
      <c r="X58" s="298"/>
      <c r="Y58" s="291"/>
      <c r="Z58" s="291"/>
      <c r="AA58" s="291"/>
      <c r="AB58" s="291"/>
      <c r="AC58" s="291"/>
      <c r="AD58" s="291"/>
      <c r="AE58" s="291"/>
      <c r="AF58" s="291"/>
      <c r="AG58" s="291"/>
      <c r="AH58" s="291"/>
      <c r="AI58" s="291"/>
      <c r="AJ58" s="291"/>
      <c r="AK58" s="291"/>
      <c r="AL58" s="291"/>
      <c r="AM58" s="291"/>
      <c r="AN58" s="291"/>
      <c r="AO58" s="291"/>
      <c r="AP58" s="291"/>
      <c r="AQ58" s="291"/>
      <c r="AR58" s="291"/>
    </row>
    <row r="59" spans="1:44" s="54" customFormat="1" ht="62.25" customHeight="1" x14ac:dyDescent="0.25">
      <c r="A59" s="536" t="s">
        <v>211</v>
      </c>
      <c r="B59" s="534" t="s">
        <v>237</v>
      </c>
      <c r="C59" s="310" t="s">
        <v>304</v>
      </c>
      <c r="D59" s="301">
        <v>1</v>
      </c>
      <c r="E59" s="296"/>
      <c r="F59" s="296"/>
      <c r="G59" s="296"/>
      <c r="H59" s="295">
        <f t="shared" si="6"/>
        <v>24</v>
      </c>
      <c r="I59" s="296"/>
      <c r="J59" s="296"/>
      <c r="K59" s="296"/>
      <c r="L59" s="296"/>
      <c r="M59" s="296"/>
      <c r="N59" s="296"/>
      <c r="O59" s="296"/>
      <c r="P59" s="296"/>
      <c r="Q59" s="296"/>
      <c r="R59" s="298"/>
      <c r="S59" s="267">
        <v>3</v>
      </c>
      <c r="T59" s="266">
        <v>24</v>
      </c>
      <c r="U59" s="317"/>
      <c r="V59" s="294"/>
      <c r="W59" s="267"/>
      <c r="X59" s="298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</row>
    <row r="60" spans="1:44" s="54" customFormat="1" ht="76.5" customHeight="1" x14ac:dyDescent="0.25">
      <c r="A60" s="537"/>
      <c r="B60" s="534"/>
      <c r="C60" s="310" t="s">
        <v>305</v>
      </c>
      <c r="D60" s="301">
        <v>1</v>
      </c>
      <c r="E60" s="296"/>
      <c r="F60" s="296"/>
      <c r="G60" s="296"/>
      <c r="H60" s="295">
        <f t="shared" si="6"/>
        <v>24</v>
      </c>
      <c r="I60" s="297"/>
      <c r="J60" s="297"/>
      <c r="K60" s="297"/>
      <c r="L60" s="297"/>
      <c r="M60" s="297"/>
      <c r="N60" s="297"/>
      <c r="O60" s="297"/>
      <c r="P60" s="297"/>
      <c r="Q60" s="297"/>
      <c r="R60" s="298"/>
      <c r="S60" s="267">
        <v>3</v>
      </c>
      <c r="T60" s="266">
        <v>24</v>
      </c>
      <c r="U60" s="317"/>
      <c r="V60" s="294"/>
      <c r="W60" s="297"/>
      <c r="X60" s="298"/>
      <c r="Y60" s="291"/>
      <c r="Z60" s="291"/>
      <c r="AA60" s="291"/>
      <c r="AB60" s="291"/>
      <c r="AC60" s="291"/>
      <c r="AD60" s="291"/>
      <c r="AE60" s="291"/>
      <c r="AF60" s="291"/>
      <c r="AG60" s="291"/>
      <c r="AH60" s="291"/>
      <c r="AI60" s="291"/>
      <c r="AJ60" s="291"/>
      <c r="AK60" s="291"/>
      <c r="AL60" s="291"/>
      <c r="AM60" s="291"/>
      <c r="AN60" s="291"/>
      <c r="AO60" s="291"/>
      <c r="AP60" s="291"/>
      <c r="AQ60" s="291"/>
      <c r="AR60" s="291"/>
    </row>
    <row r="61" spans="1:44" s="54" customFormat="1" ht="93.75" customHeight="1" x14ac:dyDescent="0.25">
      <c r="A61" s="537"/>
      <c r="B61" s="534"/>
      <c r="C61" s="310" t="s">
        <v>302</v>
      </c>
      <c r="D61" s="301">
        <v>1</v>
      </c>
      <c r="E61" s="296"/>
      <c r="F61" s="296"/>
      <c r="G61" s="296"/>
      <c r="H61" s="295">
        <f t="shared" si="6"/>
        <v>24</v>
      </c>
      <c r="I61" s="297"/>
      <c r="J61" s="297"/>
      <c r="K61" s="297"/>
      <c r="L61" s="297"/>
      <c r="M61" s="297"/>
      <c r="N61" s="297"/>
      <c r="O61" s="297"/>
      <c r="P61" s="297"/>
      <c r="Q61" s="297"/>
      <c r="R61" s="298"/>
      <c r="S61" s="267">
        <v>3</v>
      </c>
      <c r="T61" s="266">
        <v>24</v>
      </c>
      <c r="U61" s="317"/>
      <c r="V61" s="294"/>
      <c r="W61" s="317"/>
      <c r="X61" s="294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291"/>
      <c r="AL61" s="291"/>
      <c r="AM61" s="291"/>
      <c r="AN61" s="291"/>
      <c r="AO61" s="291"/>
      <c r="AP61" s="291"/>
      <c r="AQ61" s="291"/>
      <c r="AR61" s="291"/>
    </row>
    <row r="62" spans="1:44" s="54" customFormat="1" ht="39.75" customHeight="1" x14ac:dyDescent="0.25">
      <c r="A62" s="537"/>
      <c r="B62" s="535"/>
      <c r="C62" s="286" t="s">
        <v>264</v>
      </c>
      <c r="D62" s="301"/>
      <c r="E62" s="296"/>
      <c r="F62" s="296"/>
      <c r="G62" s="296"/>
      <c r="H62" s="295">
        <f t="shared" si="6"/>
        <v>0</v>
      </c>
      <c r="I62" s="297"/>
      <c r="J62" s="297"/>
      <c r="K62" s="297"/>
      <c r="L62" s="303">
        <v>36</v>
      </c>
      <c r="M62" s="297"/>
      <c r="N62" s="297"/>
      <c r="O62" s="297"/>
      <c r="P62" s="297"/>
      <c r="Q62" s="297"/>
      <c r="R62" s="298"/>
      <c r="S62" s="267"/>
      <c r="T62" s="266"/>
      <c r="U62" s="297"/>
      <c r="V62" s="298"/>
      <c r="W62" s="297"/>
      <c r="X62" s="298"/>
      <c r="Y62" s="291"/>
      <c r="Z62" s="291"/>
      <c r="AA62" s="291"/>
      <c r="AB62" s="291"/>
      <c r="AC62" s="291"/>
      <c r="AD62" s="291"/>
      <c r="AE62" s="291"/>
      <c r="AF62" s="291"/>
      <c r="AG62" s="291"/>
      <c r="AH62" s="291"/>
      <c r="AI62" s="291"/>
      <c r="AJ62" s="291"/>
      <c r="AK62" s="291"/>
      <c r="AL62" s="291"/>
      <c r="AM62" s="291"/>
      <c r="AN62" s="291"/>
      <c r="AO62" s="291"/>
      <c r="AP62" s="291"/>
      <c r="AQ62" s="291"/>
      <c r="AR62" s="291"/>
    </row>
    <row r="63" spans="1:44" s="54" customFormat="1" ht="42.75" customHeight="1" x14ac:dyDescent="0.25">
      <c r="A63" s="538"/>
      <c r="B63" s="535"/>
      <c r="C63" s="307" t="s">
        <v>265</v>
      </c>
      <c r="D63" s="301"/>
      <c r="E63" s="296"/>
      <c r="F63" s="296"/>
      <c r="G63" s="296"/>
      <c r="H63" s="295">
        <f t="shared" si="6"/>
        <v>0</v>
      </c>
      <c r="I63" s="297"/>
      <c r="J63" s="297"/>
      <c r="K63" s="297"/>
      <c r="L63" s="303">
        <v>108</v>
      </c>
      <c r="M63" s="297"/>
      <c r="N63" s="297"/>
      <c r="O63" s="297"/>
      <c r="P63" s="297"/>
      <c r="Q63" s="297"/>
      <c r="R63" s="298"/>
      <c r="S63" s="267"/>
      <c r="T63" s="266"/>
      <c r="U63" s="297"/>
      <c r="V63" s="298"/>
      <c r="W63" s="297"/>
      <c r="X63" s="298"/>
      <c r="Y63" s="291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91"/>
      <c r="AK63" s="291"/>
      <c r="AL63" s="291"/>
      <c r="AM63" s="291"/>
      <c r="AN63" s="291"/>
      <c r="AO63" s="291"/>
      <c r="AP63" s="291"/>
      <c r="AQ63" s="291"/>
      <c r="AR63" s="291"/>
    </row>
    <row r="64" spans="1:44" s="54" customFormat="1" ht="39.75" customHeight="1" x14ac:dyDescent="0.25">
      <c r="A64" s="532" t="s">
        <v>212</v>
      </c>
      <c r="B64" s="556" t="s">
        <v>288</v>
      </c>
      <c r="C64" s="315" t="s">
        <v>266</v>
      </c>
      <c r="D64" s="308">
        <v>1</v>
      </c>
      <c r="E64" s="296"/>
      <c r="F64" s="296"/>
      <c r="G64" s="296"/>
      <c r="H64" s="295">
        <f t="shared" si="6"/>
        <v>24</v>
      </c>
      <c r="I64" s="297"/>
      <c r="J64" s="297"/>
      <c r="K64" s="297"/>
      <c r="L64" s="297"/>
      <c r="M64" s="297"/>
      <c r="N64" s="297"/>
      <c r="O64" s="297"/>
      <c r="P64" s="297"/>
      <c r="Q64" s="297"/>
      <c r="R64" s="298"/>
      <c r="S64" s="267">
        <v>3</v>
      </c>
      <c r="T64" s="266">
        <v>24</v>
      </c>
      <c r="U64" s="297"/>
      <c r="V64" s="298"/>
      <c r="W64" s="297"/>
      <c r="X64" s="298"/>
      <c r="Y64" s="291"/>
      <c r="Z64" s="291"/>
      <c r="AA64" s="291"/>
      <c r="AB64" s="291"/>
      <c r="AC64" s="291"/>
      <c r="AD64" s="291"/>
      <c r="AE64" s="291"/>
      <c r="AF64" s="291"/>
      <c r="AG64" s="291"/>
      <c r="AH64" s="291"/>
      <c r="AI64" s="291"/>
      <c r="AJ64" s="291"/>
      <c r="AK64" s="291"/>
      <c r="AL64" s="291"/>
      <c r="AM64" s="291"/>
      <c r="AN64" s="291"/>
      <c r="AO64" s="291"/>
      <c r="AP64" s="291"/>
      <c r="AQ64" s="291"/>
      <c r="AR64" s="291"/>
    </row>
    <row r="65" spans="1:44" s="54" customFormat="1" ht="51.75" customHeight="1" x14ac:dyDescent="0.25">
      <c r="A65" s="532"/>
      <c r="B65" s="556"/>
      <c r="C65" s="315" t="s">
        <v>267</v>
      </c>
      <c r="D65" s="308">
        <v>1</v>
      </c>
      <c r="E65" s="296"/>
      <c r="F65" s="296"/>
      <c r="G65" s="296"/>
      <c r="H65" s="295">
        <f t="shared" si="6"/>
        <v>24</v>
      </c>
      <c r="I65" s="296"/>
      <c r="J65" s="296"/>
      <c r="K65" s="296"/>
      <c r="L65" s="296"/>
      <c r="M65" s="296"/>
      <c r="N65" s="296"/>
      <c r="O65" s="296"/>
      <c r="P65" s="296"/>
      <c r="Q65" s="296"/>
      <c r="R65" s="298"/>
      <c r="S65" s="267">
        <v>3</v>
      </c>
      <c r="T65" s="266">
        <v>24</v>
      </c>
      <c r="U65" s="267"/>
      <c r="V65" s="266"/>
      <c r="W65" s="297"/>
      <c r="X65" s="298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291"/>
      <c r="AL65" s="291"/>
      <c r="AM65" s="291"/>
      <c r="AN65" s="291"/>
      <c r="AO65" s="291"/>
      <c r="AP65" s="291"/>
      <c r="AQ65" s="291"/>
      <c r="AR65" s="291"/>
    </row>
    <row r="66" spans="1:44" s="54" customFormat="1" ht="20.25" customHeight="1" x14ac:dyDescent="0.25">
      <c r="A66" s="532"/>
      <c r="B66" s="556"/>
      <c r="C66" s="315" t="s">
        <v>289</v>
      </c>
      <c r="D66" s="308"/>
      <c r="E66" s="296"/>
      <c r="F66" s="296"/>
      <c r="G66" s="296"/>
      <c r="H66" s="295">
        <f t="shared" ref="H66" si="7">N66+P66+R66+T66+V66+X66</f>
        <v>0</v>
      </c>
      <c r="I66" s="296"/>
      <c r="J66" s="296"/>
      <c r="K66" s="296"/>
      <c r="L66" s="314">
        <v>18</v>
      </c>
      <c r="M66" s="296"/>
      <c r="N66" s="296"/>
      <c r="O66" s="296"/>
      <c r="P66" s="296"/>
      <c r="Q66" s="296"/>
      <c r="R66" s="298"/>
      <c r="S66" s="297"/>
      <c r="T66" s="266"/>
      <c r="U66" s="267"/>
      <c r="V66" s="266"/>
      <c r="W66" s="267"/>
      <c r="X66" s="298"/>
      <c r="Y66" s="291"/>
      <c r="Z66" s="291"/>
      <c r="AA66" s="291"/>
      <c r="AB66" s="291"/>
      <c r="AC66" s="291"/>
      <c r="AD66" s="291"/>
      <c r="AE66" s="291"/>
      <c r="AF66" s="291"/>
      <c r="AG66" s="291"/>
      <c r="AH66" s="291"/>
      <c r="AI66" s="291"/>
      <c r="AJ66" s="291"/>
      <c r="AK66" s="291"/>
      <c r="AL66" s="291"/>
      <c r="AM66" s="291"/>
      <c r="AN66" s="291"/>
      <c r="AO66" s="291"/>
      <c r="AP66" s="291"/>
      <c r="AQ66" s="291"/>
      <c r="AR66" s="291"/>
    </row>
    <row r="67" spans="1:44" s="54" customFormat="1" ht="27" customHeight="1" x14ac:dyDescent="0.25">
      <c r="A67" s="532"/>
      <c r="B67" s="556"/>
      <c r="C67" s="315" t="s">
        <v>290</v>
      </c>
      <c r="D67" s="308"/>
      <c r="E67" s="296"/>
      <c r="F67" s="296"/>
      <c r="G67" s="296"/>
      <c r="H67" s="295">
        <f t="shared" ref="H67:H68" si="8">N67+P67+R67+T67+V67+X67</f>
        <v>0</v>
      </c>
      <c r="I67" s="296"/>
      <c r="J67" s="296"/>
      <c r="K67" s="296"/>
      <c r="L67" s="314">
        <v>72</v>
      </c>
      <c r="M67" s="296"/>
      <c r="N67" s="296"/>
      <c r="O67" s="296"/>
      <c r="P67" s="296"/>
      <c r="Q67" s="296"/>
      <c r="R67" s="298"/>
      <c r="S67" s="297"/>
      <c r="T67" s="266"/>
      <c r="U67" s="267"/>
      <c r="V67" s="266"/>
      <c r="W67" s="267"/>
      <c r="X67" s="298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</row>
    <row r="68" spans="1:44" s="54" customFormat="1" ht="27.75" customHeight="1" x14ac:dyDescent="0.25">
      <c r="A68" s="324"/>
      <c r="B68" s="323"/>
      <c r="C68" s="327" t="s">
        <v>307</v>
      </c>
      <c r="D68" s="325"/>
      <c r="E68" s="296"/>
      <c r="F68" s="296"/>
      <c r="G68" s="296"/>
      <c r="H68" s="295">
        <f t="shared" si="8"/>
        <v>0</v>
      </c>
      <c r="I68" s="296"/>
      <c r="J68" s="296"/>
      <c r="K68" s="296"/>
      <c r="L68" s="314">
        <v>36</v>
      </c>
      <c r="M68" s="296"/>
      <c r="N68" s="296"/>
      <c r="O68" s="296"/>
      <c r="P68" s="296"/>
      <c r="Q68" s="296"/>
      <c r="R68" s="298"/>
      <c r="S68" s="297"/>
      <c r="T68" s="266"/>
      <c r="U68" s="267"/>
      <c r="V68" s="266"/>
      <c r="W68" s="267"/>
      <c r="X68" s="298"/>
      <c r="Y68" s="291"/>
      <c r="Z68" s="291"/>
      <c r="AA68" s="291"/>
      <c r="AB68" s="291"/>
      <c r="AC68" s="291"/>
      <c r="AD68" s="291"/>
      <c r="AE68" s="291"/>
      <c r="AF68" s="291"/>
      <c r="AG68" s="291"/>
      <c r="AH68" s="291"/>
      <c r="AI68" s="291"/>
      <c r="AJ68" s="291"/>
      <c r="AK68" s="291"/>
      <c r="AL68" s="291"/>
      <c r="AM68" s="291"/>
      <c r="AN68" s="291"/>
      <c r="AO68" s="291"/>
      <c r="AP68" s="291"/>
      <c r="AQ68" s="291"/>
      <c r="AR68" s="291"/>
    </row>
    <row r="69" spans="1:44" s="54" customFormat="1" ht="38.25" customHeight="1" x14ac:dyDescent="0.25">
      <c r="A69" s="324"/>
      <c r="B69" s="323"/>
      <c r="C69" s="327" t="s">
        <v>308</v>
      </c>
      <c r="D69" s="325"/>
      <c r="E69" s="296"/>
      <c r="F69" s="296"/>
      <c r="G69" s="296"/>
      <c r="H69" s="295">
        <f t="shared" ref="H69" si="9">N69+P69+R69+T69+V69+X69</f>
        <v>0</v>
      </c>
      <c r="I69" s="296"/>
      <c r="J69" s="296"/>
      <c r="K69" s="296"/>
      <c r="L69" s="314">
        <v>216</v>
      </c>
      <c r="M69" s="296"/>
      <c r="N69" s="296"/>
      <c r="O69" s="296"/>
      <c r="P69" s="296"/>
      <c r="Q69" s="296"/>
      <c r="R69" s="298"/>
      <c r="S69" s="297"/>
      <c r="T69" s="266"/>
      <c r="U69" s="267"/>
      <c r="V69" s="266"/>
      <c r="W69" s="267"/>
      <c r="X69" s="298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</row>
    <row r="70" spans="1:44" s="54" customFormat="1" x14ac:dyDescent="0.25">
      <c r="A70" s="316"/>
      <c r="B70" s="315"/>
      <c r="C70" s="533" t="s">
        <v>238</v>
      </c>
      <c r="D70" s="533"/>
      <c r="E70" s="533"/>
      <c r="F70" s="533"/>
      <c r="G70" s="533"/>
      <c r="H70" s="533"/>
      <c r="I70" s="533"/>
      <c r="J70" s="533"/>
      <c r="K70" s="533"/>
      <c r="L70" s="533"/>
      <c r="M70" s="533"/>
      <c r="N70" s="533"/>
      <c r="O70" s="533"/>
      <c r="P70" s="533"/>
      <c r="Q70" s="533"/>
      <c r="R70" s="533"/>
      <c r="S70" s="533"/>
      <c r="T70" s="533"/>
      <c r="U70" s="533"/>
      <c r="V70" s="533"/>
      <c r="W70" s="533"/>
      <c r="X70" s="533"/>
      <c r="Y70" s="291"/>
      <c r="Z70" s="291"/>
      <c r="AA70" s="291"/>
      <c r="AB70" s="291"/>
      <c r="AC70" s="291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</row>
    <row r="71" spans="1:44" s="54" customFormat="1" ht="24.75" x14ac:dyDescent="0.25">
      <c r="A71" s="148"/>
      <c r="B71" s="265" t="s">
        <v>209</v>
      </c>
      <c r="C71" s="148"/>
      <c r="D71" s="281">
        <f>D72+D73+D74+D75+D76+D77+D78+D79+D80+D81+D82+D83+D84+D85+D86+D87+D88+D89+D90+D91+D92+D93+D94+D95+D96+D97+D98</f>
        <v>11.5</v>
      </c>
      <c r="E71" s="281">
        <f t="shared" ref="E71:X71" si="10">E72+E73+E74+E75+E76+E77+E78+E79+E80+E81+E82+E83+E84+E85+E86+E87+E88+E89+E90+E91+E92+E93+E94+E95+E96+E97+E98</f>
        <v>0</v>
      </c>
      <c r="F71" s="281">
        <f t="shared" si="10"/>
        <v>0</v>
      </c>
      <c r="G71" s="281">
        <f t="shared" si="10"/>
        <v>0</v>
      </c>
      <c r="H71" s="281">
        <f t="shared" si="10"/>
        <v>276</v>
      </c>
      <c r="I71" s="281">
        <f t="shared" si="10"/>
        <v>0</v>
      </c>
      <c r="J71" s="281">
        <f t="shared" si="10"/>
        <v>0</v>
      </c>
      <c r="K71" s="281">
        <f t="shared" si="10"/>
        <v>0</v>
      </c>
      <c r="L71" s="281">
        <f t="shared" si="10"/>
        <v>918</v>
      </c>
      <c r="M71" s="281">
        <f t="shared" si="10"/>
        <v>0</v>
      </c>
      <c r="N71" s="281">
        <f t="shared" si="10"/>
        <v>0</v>
      </c>
      <c r="O71" s="281">
        <f t="shared" si="10"/>
        <v>0</v>
      </c>
      <c r="P71" s="281">
        <f t="shared" si="10"/>
        <v>0</v>
      </c>
      <c r="Q71" s="281">
        <f t="shared" si="10"/>
        <v>0</v>
      </c>
      <c r="R71" s="281">
        <f t="shared" si="10"/>
        <v>0</v>
      </c>
      <c r="S71" s="281">
        <f t="shared" si="10"/>
        <v>0</v>
      </c>
      <c r="T71" s="281">
        <f t="shared" si="10"/>
        <v>0</v>
      </c>
      <c r="U71" s="281">
        <f t="shared" si="10"/>
        <v>21</v>
      </c>
      <c r="V71" s="281">
        <f t="shared" si="10"/>
        <v>168</v>
      </c>
      <c r="W71" s="281">
        <f t="shared" si="10"/>
        <v>18</v>
      </c>
      <c r="X71" s="281">
        <f t="shared" si="10"/>
        <v>108</v>
      </c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/>
      <c r="AN71" s="291"/>
      <c r="AO71" s="291"/>
      <c r="AP71" s="291"/>
      <c r="AQ71" s="291"/>
      <c r="AR71" s="291"/>
    </row>
    <row r="72" spans="1:44" s="54" customFormat="1" ht="39.75" customHeight="1" x14ac:dyDescent="0.25">
      <c r="A72" s="542" t="s">
        <v>210</v>
      </c>
      <c r="B72" s="539" t="s">
        <v>243</v>
      </c>
      <c r="C72" s="304" t="s">
        <v>269</v>
      </c>
      <c r="D72" s="301">
        <v>1</v>
      </c>
      <c r="E72" s="296"/>
      <c r="F72" s="296"/>
      <c r="G72" s="296"/>
      <c r="H72" s="295">
        <f t="shared" ref="H72:H103" si="11">N72+P72+R72+T72+V72+X72</f>
        <v>24</v>
      </c>
      <c r="I72" s="297"/>
      <c r="J72" s="297"/>
      <c r="K72" s="297"/>
      <c r="L72" s="297"/>
      <c r="M72" s="297"/>
      <c r="N72" s="297"/>
      <c r="O72" s="297"/>
      <c r="P72" s="297"/>
      <c r="Q72" s="297"/>
      <c r="R72" s="298"/>
      <c r="S72" s="297"/>
      <c r="T72" s="298"/>
      <c r="U72" s="267">
        <v>3</v>
      </c>
      <c r="V72" s="266">
        <v>24</v>
      </c>
      <c r="W72" s="297"/>
      <c r="X72" s="298"/>
      <c r="Y72" s="291"/>
      <c r="Z72" s="291"/>
      <c r="AA72" s="291"/>
      <c r="AB72" s="291"/>
      <c r="AC72" s="291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/>
      <c r="AN72" s="291"/>
      <c r="AO72" s="291"/>
      <c r="AP72" s="291"/>
      <c r="AQ72" s="291"/>
      <c r="AR72" s="291"/>
    </row>
    <row r="73" spans="1:44" s="54" customFormat="1" ht="76.5" customHeight="1" x14ac:dyDescent="0.25">
      <c r="A73" s="543"/>
      <c r="B73" s="540"/>
      <c r="C73" s="304" t="s">
        <v>270</v>
      </c>
      <c r="D73" s="301">
        <v>1</v>
      </c>
      <c r="E73" s="296"/>
      <c r="F73" s="296"/>
      <c r="G73" s="296"/>
      <c r="H73" s="295">
        <f t="shared" si="11"/>
        <v>24</v>
      </c>
      <c r="I73" s="297"/>
      <c r="J73" s="297"/>
      <c r="K73" s="297"/>
      <c r="L73" s="297"/>
      <c r="M73" s="297"/>
      <c r="N73" s="297"/>
      <c r="O73" s="297"/>
      <c r="P73" s="297"/>
      <c r="Q73" s="297"/>
      <c r="R73" s="298"/>
      <c r="S73" s="297"/>
      <c r="T73" s="298"/>
      <c r="U73" s="267">
        <v>3</v>
      </c>
      <c r="V73" s="266">
        <v>24</v>
      </c>
      <c r="W73" s="267"/>
      <c r="X73" s="266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/>
      <c r="AP73" s="291"/>
      <c r="AQ73" s="291"/>
      <c r="AR73" s="291"/>
    </row>
    <row r="74" spans="1:44" s="54" customFormat="1" ht="40.5" customHeight="1" x14ac:dyDescent="0.25">
      <c r="A74" s="543"/>
      <c r="B74" s="540"/>
      <c r="C74" s="305" t="s">
        <v>271</v>
      </c>
      <c r="D74" s="301">
        <v>1</v>
      </c>
      <c r="E74" s="296"/>
      <c r="F74" s="296"/>
      <c r="G74" s="296"/>
      <c r="H74" s="295">
        <f t="shared" si="11"/>
        <v>24</v>
      </c>
      <c r="I74" s="297"/>
      <c r="J74" s="297"/>
      <c r="K74" s="297"/>
      <c r="L74" s="297"/>
      <c r="M74" s="297"/>
      <c r="N74" s="297"/>
      <c r="O74" s="297"/>
      <c r="P74" s="297"/>
      <c r="Q74" s="297"/>
      <c r="R74" s="298"/>
      <c r="S74" s="297"/>
      <c r="T74" s="298"/>
      <c r="U74" s="267">
        <v>3</v>
      </c>
      <c r="V74" s="266">
        <v>24</v>
      </c>
      <c r="W74" s="267"/>
      <c r="X74" s="266"/>
      <c r="Y74" s="291"/>
      <c r="Z74" s="291"/>
      <c r="AA74" s="291"/>
      <c r="AB74" s="291"/>
      <c r="AC74" s="291"/>
      <c r="AD74" s="291"/>
      <c r="AE74" s="291"/>
      <c r="AF74" s="291"/>
      <c r="AG74" s="291"/>
      <c r="AH74" s="291"/>
      <c r="AI74" s="291"/>
      <c r="AJ74" s="291"/>
      <c r="AK74" s="291"/>
      <c r="AL74" s="291"/>
      <c r="AM74" s="291"/>
      <c r="AN74" s="291"/>
      <c r="AO74" s="291"/>
      <c r="AP74" s="291"/>
      <c r="AQ74" s="291"/>
      <c r="AR74" s="291"/>
    </row>
    <row r="75" spans="1:44" s="54" customFormat="1" ht="51" customHeight="1" x14ac:dyDescent="0.25">
      <c r="A75" s="543"/>
      <c r="B75" s="540"/>
      <c r="C75" s="305" t="s">
        <v>273</v>
      </c>
      <c r="D75" s="301"/>
      <c r="E75" s="296"/>
      <c r="F75" s="296"/>
      <c r="G75" s="296"/>
      <c r="H75" s="295">
        <f t="shared" ref="H75" si="12">N75+P75+R75+T75+V75+X75</f>
        <v>0</v>
      </c>
      <c r="I75" s="297"/>
      <c r="J75" s="297"/>
      <c r="K75" s="297"/>
      <c r="L75" s="303">
        <v>36</v>
      </c>
      <c r="M75" s="297"/>
      <c r="N75" s="297"/>
      <c r="O75" s="297"/>
      <c r="P75" s="297"/>
      <c r="Q75" s="297"/>
      <c r="R75" s="298"/>
      <c r="S75" s="297"/>
      <c r="T75" s="298"/>
      <c r="U75" s="267"/>
      <c r="V75" s="266"/>
      <c r="W75" s="297"/>
      <c r="X75" s="298"/>
      <c r="Y75" s="291"/>
      <c r="Z75" s="291"/>
      <c r="AA75" s="291"/>
      <c r="AB75" s="291"/>
      <c r="AC75" s="291"/>
      <c r="AD75" s="291"/>
      <c r="AE75" s="291"/>
      <c r="AF75" s="291"/>
      <c r="AG75" s="291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</row>
    <row r="76" spans="1:44" s="54" customFormat="1" ht="51.75" customHeight="1" x14ac:dyDescent="0.25">
      <c r="A76" s="544"/>
      <c r="B76" s="541"/>
      <c r="C76" s="307" t="s">
        <v>278</v>
      </c>
      <c r="D76" s="301"/>
      <c r="E76" s="296"/>
      <c r="F76" s="296"/>
      <c r="G76" s="296"/>
      <c r="H76" s="295">
        <f t="shared" ref="H76" si="13">N76+P76+R76+T76+V76+X76</f>
        <v>0</v>
      </c>
      <c r="I76" s="297"/>
      <c r="J76" s="297"/>
      <c r="K76" s="297"/>
      <c r="L76" s="303">
        <v>72</v>
      </c>
      <c r="M76" s="297"/>
      <c r="N76" s="297"/>
      <c r="O76" s="297"/>
      <c r="P76" s="297"/>
      <c r="Q76" s="297"/>
      <c r="R76" s="298"/>
      <c r="S76" s="297"/>
      <c r="T76" s="298"/>
      <c r="U76" s="267"/>
      <c r="V76" s="266"/>
      <c r="W76" s="297"/>
      <c r="X76" s="298"/>
      <c r="Y76" s="291"/>
      <c r="Z76" s="291"/>
      <c r="AA76" s="291"/>
      <c r="AB76" s="291"/>
      <c r="AC76" s="291"/>
      <c r="AD76" s="291"/>
      <c r="AE76" s="291"/>
      <c r="AF76" s="291"/>
      <c r="AG76" s="291"/>
      <c r="AH76" s="291"/>
      <c r="AI76" s="291"/>
      <c r="AJ76" s="291"/>
      <c r="AK76" s="291"/>
      <c r="AL76" s="291"/>
      <c r="AM76" s="291"/>
      <c r="AN76" s="291"/>
      <c r="AO76" s="291"/>
      <c r="AP76" s="291"/>
      <c r="AQ76" s="291"/>
      <c r="AR76" s="291"/>
    </row>
    <row r="77" spans="1:44" s="54" customFormat="1" ht="54.75" customHeight="1" x14ac:dyDescent="0.25">
      <c r="A77" s="536" t="s">
        <v>240</v>
      </c>
      <c r="B77" s="539" t="s">
        <v>239</v>
      </c>
      <c r="C77" s="304" t="s">
        <v>272</v>
      </c>
      <c r="D77" s="301">
        <v>1</v>
      </c>
      <c r="E77" s="296"/>
      <c r="F77" s="296"/>
      <c r="G77" s="296"/>
      <c r="H77" s="295">
        <f t="shared" si="11"/>
        <v>24</v>
      </c>
      <c r="I77" s="297"/>
      <c r="J77" s="297"/>
      <c r="K77" s="297"/>
      <c r="L77" s="297"/>
      <c r="M77" s="297"/>
      <c r="N77" s="297"/>
      <c r="O77" s="297"/>
      <c r="P77" s="297"/>
      <c r="Q77" s="297"/>
      <c r="R77" s="298"/>
      <c r="S77" s="297"/>
      <c r="T77" s="298"/>
      <c r="U77" s="267">
        <v>3</v>
      </c>
      <c r="V77" s="266">
        <v>24</v>
      </c>
      <c r="W77" s="297"/>
      <c r="X77" s="298"/>
      <c r="Y77" s="291"/>
      <c r="Z77" s="291"/>
      <c r="AA77" s="291"/>
      <c r="AB77" s="291"/>
      <c r="AC77" s="291"/>
      <c r="AD77" s="291"/>
      <c r="AE77" s="291"/>
      <c r="AF77" s="291"/>
      <c r="AG77" s="291"/>
      <c r="AH77" s="291"/>
      <c r="AI77" s="291"/>
      <c r="AJ77" s="291"/>
      <c r="AK77" s="291"/>
      <c r="AL77" s="291"/>
      <c r="AM77" s="291"/>
      <c r="AN77" s="291"/>
      <c r="AO77" s="291"/>
      <c r="AP77" s="291"/>
      <c r="AQ77" s="291"/>
      <c r="AR77" s="291"/>
    </row>
    <row r="78" spans="1:44" s="54" customFormat="1" ht="48.75" customHeight="1" x14ac:dyDescent="0.25">
      <c r="A78" s="537"/>
      <c r="B78" s="540"/>
      <c r="C78" s="306" t="s">
        <v>274</v>
      </c>
      <c r="D78" s="301">
        <v>1</v>
      </c>
      <c r="E78" s="296"/>
      <c r="F78" s="296"/>
      <c r="G78" s="296"/>
      <c r="H78" s="295">
        <f t="shared" si="11"/>
        <v>24</v>
      </c>
      <c r="I78" s="296"/>
      <c r="J78" s="296"/>
      <c r="K78" s="296"/>
      <c r="L78" s="296"/>
      <c r="M78" s="296"/>
      <c r="N78" s="296"/>
      <c r="O78" s="296"/>
      <c r="P78" s="296"/>
      <c r="Q78" s="296"/>
      <c r="R78" s="298"/>
      <c r="S78" s="297"/>
      <c r="T78" s="266"/>
      <c r="U78" s="267">
        <v>3</v>
      </c>
      <c r="V78" s="266">
        <v>24</v>
      </c>
      <c r="W78" s="267"/>
      <c r="X78" s="298"/>
      <c r="Y78" s="291"/>
      <c r="Z78" s="291"/>
      <c r="AA78" s="291"/>
      <c r="AB78" s="291"/>
      <c r="AC78" s="291"/>
      <c r="AD78" s="291"/>
      <c r="AE78" s="291"/>
      <c r="AF78" s="291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</row>
    <row r="79" spans="1:44" s="54" customFormat="1" ht="75" customHeight="1" x14ac:dyDescent="0.25">
      <c r="A79" s="537"/>
      <c r="B79" s="540"/>
      <c r="C79" s="306" t="s">
        <v>281</v>
      </c>
      <c r="D79" s="301">
        <v>0.5</v>
      </c>
      <c r="E79" s="296"/>
      <c r="F79" s="296"/>
      <c r="G79" s="296"/>
      <c r="H79" s="295">
        <f t="shared" si="11"/>
        <v>12</v>
      </c>
      <c r="I79" s="297"/>
      <c r="J79" s="297"/>
      <c r="K79" s="297"/>
      <c r="L79" s="297"/>
      <c r="M79" s="297"/>
      <c r="N79" s="297"/>
      <c r="O79" s="297"/>
      <c r="P79" s="297"/>
      <c r="Q79" s="297"/>
      <c r="R79" s="298"/>
      <c r="S79" s="297"/>
      <c r="T79" s="298"/>
      <c r="U79" s="267"/>
      <c r="V79" s="266"/>
      <c r="W79" s="297">
        <v>2</v>
      </c>
      <c r="X79" s="298">
        <v>12</v>
      </c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291"/>
      <c r="AL79" s="291"/>
      <c r="AM79" s="291"/>
      <c r="AN79" s="291"/>
      <c r="AO79" s="291"/>
      <c r="AP79" s="291"/>
      <c r="AQ79" s="291"/>
      <c r="AR79" s="291"/>
    </row>
    <row r="80" spans="1:44" s="54" customFormat="1" ht="65.25" customHeight="1" x14ac:dyDescent="0.25">
      <c r="A80" s="537"/>
      <c r="B80" s="540"/>
      <c r="C80" s="307" t="s">
        <v>282</v>
      </c>
      <c r="D80" s="301">
        <v>0.5</v>
      </c>
      <c r="E80" s="296"/>
      <c r="F80" s="296"/>
      <c r="G80" s="296"/>
      <c r="H80" s="295">
        <f t="shared" si="11"/>
        <v>12</v>
      </c>
      <c r="I80" s="297"/>
      <c r="J80" s="297"/>
      <c r="K80" s="297"/>
      <c r="L80" s="297"/>
      <c r="M80" s="297"/>
      <c r="N80" s="297"/>
      <c r="O80" s="297"/>
      <c r="P80" s="297"/>
      <c r="Q80" s="297"/>
      <c r="R80" s="298"/>
      <c r="S80" s="297"/>
      <c r="T80" s="298"/>
      <c r="U80" s="267"/>
      <c r="V80" s="266"/>
      <c r="W80" s="297">
        <v>2</v>
      </c>
      <c r="X80" s="298">
        <v>12</v>
      </c>
      <c r="Y80" s="291"/>
      <c r="Z80" s="291"/>
      <c r="AA80" s="291"/>
      <c r="AB80" s="291"/>
      <c r="AC80" s="291"/>
      <c r="AD80" s="291"/>
      <c r="AE80" s="291"/>
      <c r="AF80" s="291"/>
      <c r="AG80" s="291"/>
      <c r="AH80" s="291"/>
      <c r="AI80" s="291"/>
      <c r="AJ80" s="291"/>
      <c r="AK80" s="291"/>
      <c r="AL80" s="291"/>
      <c r="AM80" s="291"/>
      <c r="AN80" s="291"/>
      <c r="AO80" s="291"/>
      <c r="AP80" s="291"/>
      <c r="AQ80" s="291"/>
      <c r="AR80" s="291"/>
    </row>
    <row r="81" spans="1:44" s="54" customFormat="1" ht="51.75" customHeight="1" x14ac:dyDescent="0.25">
      <c r="A81" s="537"/>
      <c r="B81" s="540"/>
      <c r="C81" s="311" t="s">
        <v>279</v>
      </c>
      <c r="D81" s="301"/>
      <c r="E81" s="296"/>
      <c r="F81" s="296"/>
      <c r="G81" s="296"/>
      <c r="H81" s="295"/>
      <c r="I81" s="297"/>
      <c r="J81" s="297"/>
      <c r="K81" s="297"/>
      <c r="L81" s="303">
        <v>36</v>
      </c>
      <c r="M81" s="297"/>
      <c r="N81" s="297"/>
      <c r="O81" s="297"/>
      <c r="P81" s="297"/>
      <c r="Q81" s="297"/>
      <c r="R81" s="298"/>
      <c r="S81" s="297"/>
      <c r="T81" s="298"/>
      <c r="U81" s="267"/>
      <c r="V81" s="266"/>
      <c r="W81" s="297"/>
      <c r="X81" s="298"/>
      <c r="Y81" s="291"/>
      <c r="Z81" s="291"/>
      <c r="AA81" s="291"/>
      <c r="AB81" s="291"/>
      <c r="AC81" s="291"/>
      <c r="AD81" s="291"/>
      <c r="AE81" s="291"/>
      <c r="AF81" s="291"/>
      <c r="AG81" s="291"/>
      <c r="AH81" s="291"/>
      <c r="AI81" s="291"/>
      <c r="AJ81" s="291"/>
      <c r="AK81" s="291"/>
      <c r="AL81" s="291"/>
      <c r="AM81" s="291"/>
      <c r="AN81" s="291"/>
      <c r="AO81" s="291"/>
      <c r="AP81" s="291"/>
      <c r="AQ81" s="291"/>
      <c r="AR81" s="291"/>
    </row>
    <row r="82" spans="1:44" s="54" customFormat="1" ht="63.75" customHeight="1" x14ac:dyDescent="0.25">
      <c r="A82" s="538"/>
      <c r="B82" s="541"/>
      <c r="C82" s="311" t="s">
        <v>280</v>
      </c>
      <c r="D82" s="301"/>
      <c r="E82" s="296"/>
      <c r="F82" s="296"/>
      <c r="G82" s="296"/>
      <c r="H82" s="295"/>
      <c r="I82" s="297"/>
      <c r="J82" s="297"/>
      <c r="K82" s="297"/>
      <c r="L82" s="303">
        <v>108</v>
      </c>
      <c r="M82" s="297"/>
      <c r="N82" s="297"/>
      <c r="O82" s="297"/>
      <c r="P82" s="297"/>
      <c r="Q82" s="297"/>
      <c r="R82" s="298"/>
      <c r="S82" s="297"/>
      <c r="T82" s="298"/>
      <c r="U82" s="267"/>
      <c r="V82" s="266"/>
      <c r="W82" s="297"/>
      <c r="X82" s="298"/>
      <c r="Y82" s="291"/>
      <c r="Z82" s="291"/>
      <c r="AA82" s="291"/>
      <c r="AB82" s="291"/>
      <c r="AC82" s="291"/>
      <c r="AD82" s="291"/>
      <c r="AE82" s="291"/>
      <c r="AF82" s="291"/>
      <c r="AG82" s="291"/>
      <c r="AH82" s="291"/>
      <c r="AI82" s="291"/>
      <c r="AJ82" s="291"/>
      <c r="AK82" s="291"/>
      <c r="AL82" s="291"/>
      <c r="AM82" s="291"/>
      <c r="AN82" s="291"/>
      <c r="AO82" s="291"/>
      <c r="AP82" s="291"/>
      <c r="AQ82" s="291"/>
      <c r="AR82" s="291"/>
    </row>
    <row r="83" spans="1:44" s="54" customFormat="1" ht="112.5" customHeight="1" x14ac:dyDescent="0.25">
      <c r="A83" s="545" t="s">
        <v>242</v>
      </c>
      <c r="B83" s="534" t="s">
        <v>241</v>
      </c>
      <c r="C83" s="310" t="s">
        <v>303</v>
      </c>
      <c r="D83" s="301">
        <v>1</v>
      </c>
      <c r="E83" s="296"/>
      <c r="F83" s="296"/>
      <c r="G83" s="296"/>
      <c r="H83" s="295">
        <f t="shared" si="11"/>
        <v>24</v>
      </c>
      <c r="I83" s="297"/>
      <c r="J83" s="297"/>
      <c r="K83" s="297"/>
      <c r="L83" s="297"/>
      <c r="M83" s="297"/>
      <c r="N83" s="297"/>
      <c r="O83" s="297"/>
      <c r="P83" s="297"/>
      <c r="Q83" s="297"/>
      <c r="R83" s="298"/>
      <c r="S83" s="297"/>
      <c r="T83" s="298"/>
      <c r="U83" s="267">
        <v>3</v>
      </c>
      <c r="V83" s="266">
        <v>24</v>
      </c>
      <c r="W83" s="297"/>
      <c r="X83" s="298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291"/>
    </row>
    <row r="84" spans="1:44" s="54" customFormat="1" ht="85.5" customHeight="1" x14ac:dyDescent="0.25">
      <c r="A84" s="546"/>
      <c r="B84" s="534"/>
      <c r="C84" s="310" t="s">
        <v>306</v>
      </c>
      <c r="D84" s="301">
        <v>1</v>
      </c>
      <c r="E84" s="296"/>
      <c r="F84" s="296"/>
      <c r="G84" s="296"/>
      <c r="H84" s="295">
        <f t="shared" si="11"/>
        <v>24</v>
      </c>
      <c r="I84" s="297"/>
      <c r="J84" s="297"/>
      <c r="K84" s="297"/>
      <c r="L84" s="297"/>
      <c r="M84" s="297"/>
      <c r="N84" s="297"/>
      <c r="O84" s="297"/>
      <c r="P84" s="297"/>
      <c r="Q84" s="297"/>
      <c r="R84" s="298"/>
      <c r="S84" s="297"/>
      <c r="T84" s="298"/>
      <c r="U84" s="267">
        <v>3</v>
      </c>
      <c r="V84" s="266">
        <v>24</v>
      </c>
      <c r="W84" s="297"/>
      <c r="X84" s="298"/>
      <c r="Y84" s="291"/>
      <c r="Z84" s="291"/>
      <c r="AA84" s="291"/>
      <c r="AB84" s="291"/>
      <c r="AC84" s="291"/>
      <c r="AD84" s="291"/>
      <c r="AE84" s="291"/>
      <c r="AF84" s="291"/>
      <c r="AG84" s="291"/>
      <c r="AH84" s="291"/>
      <c r="AI84" s="291"/>
      <c r="AJ84" s="291"/>
      <c r="AK84" s="291"/>
      <c r="AL84" s="291"/>
      <c r="AM84" s="291"/>
      <c r="AN84" s="291"/>
      <c r="AO84" s="291"/>
      <c r="AP84" s="291"/>
      <c r="AQ84" s="291"/>
      <c r="AR84" s="291"/>
    </row>
    <row r="85" spans="1:44" s="54" customFormat="1" ht="63" customHeight="1" x14ac:dyDescent="0.25">
      <c r="A85" s="546"/>
      <c r="B85" s="535"/>
      <c r="C85" s="326" t="s">
        <v>283</v>
      </c>
      <c r="D85" s="301">
        <v>1</v>
      </c>
      <c r="E85" s="296"/>
      <c r="F85" s="296"/>
      <c r="G85" s="296"/>
      <c r="H85" s="295">
        <f t="shared" ref="H85" si="14">N85+P85+R85+T85+V85+X85</f>
        <v>24</v>
      </c>
      <c r="I85" s="296"/>
      <c r="J85" s="296"/>
      <c r="K85" s="296"/>
      <c r="L85" s="296"/>
      <c r="M85" s="296"/>
      <c r="N85" s="296"/>
      <c r="O85" s="296"/>
      <c r="P85" s="296"/>
      <c r="Q85" s="296"/>
      <c r="R85" s="298"/>
      <c r="S85" s="297"/>
      <c r="T85" s="266"/>
      <c r="U85" s="267"/>
      <c r="V85" s="266"/>
      <c r="W85" s="267">
        <v>4</v>
      </c>
      <c r="X85" s="266">
        <v>24</v>
      </c>
      <c r="Y85" s="291"/>
      <c r="Z85" s="291"/>
      <c r="AA85" s="291"/>
      <c r="AB85" s="291"/>
      <c r="AC85" s="291"/>
      <c r="AD85" s="291"/>
      <c r="AE85" s="291"/>
      <c r="AF85" s="291"/>
      <c r="AG85" s="291"/>
      <c r="AH85" s="291"/>
      <c r="AI85" s="291"/>
      <c r="AJ85" s="291"/>
      <c r="AK85" s="291"/>
      <c r="AL85" s="291"/>
      <c r="AM85" s="291"/>
      <c r="AN85" s="291"/>
      <c r="AO85" s="291"/>
      <c r="AP85" s="291"/>
      <c r="AQ85" s="291"/>
      <c r="AR85" s="291"/>
    </row>
    <row r="86" spans="1:44" s="54" customFormat="1" ht="42.75" customHeight="1" x14ac:dyDescent="0.25">
      <c r="A86" s="546"/>
      <c r="B86" s="535"/>
      <c r="C86" s="311" t="s">
        <v>296</v>
      </c>
      <c r="D86" s="301"/>
      <c r="E86" s="296"/>
      <c r="F86" s="296"/>
      <c r="G86" s="296"/>
      <c r="H86" s="295"/>
      <c r="I86" s="296"/>
      <c r="J86" s="296"/>
      <c r="K86" s="296"/>
      <c r="L86" s="314">
        <v>36</v>
      </c>
      <c r="M86" s="296"/>
      <c r="N86" s="296"/>
      <c r="O86" s="296"/>
      <c r="P86" s="296"/>
      <c r="Q86" s="296"/>
      <c r="R86" s="298"/>
      <c r="S86" s="297"/>
      <c r="T86" s="266"/>
      <c r="U86" s="267"/>
      <c r="V86" s="266"/>
      <c r="W86" s="267"/>
      <c r="X86" s="266"/>
      <c r="Y86" s="291"/>
      <c r="Z86" s="291"/>
      <c r="AA86" s="291"/>
      <c r="AB86" s="291"/>
      <c r="AC86" s="291"/>
      <c r="AD86" s="291"/>
      <c r="AE86" s="291"/>
      <c r="AF86" s="291"/>
      <c r="AG86" s="291"/>
      <c r="AH86" s="291"/>
      <c r="AI86" s="291"/>
      <c r="AJ86" s="291"/>
      <c r="AK86" s="291"/>
      <c r="AL86" s="291"/>
      <c r="AM86" s="291"/>
      <c r="AN86" s="291"/>
      <c r="AO86" s="291"/>
      <c r="AP86" s="291"/>
      <c r="AQ86" s="291"/>
      <c r="AR86" s="291"/>
    </row>
    <row r="87" spans="1:44" s="54" customFormat="1" ht="42.75" customHeight="1" x14ac:dyDescent="0.25">
      <c r="A87" s="547"/>
      <c r="B87" s="535"/>
      <c r="C87" s="311" t="s">
        <v>297</v>
      </c>
      <c r="D87" s="301"/>
      <c r="E87" s="296"/>
      <c r="F87" s="296"/>
      <c r="G87" s="296"/>
      <c r="H87" s="295"/>
      <c r="I87" s="296"/>
      <c r="J87" s="296"/>
      <c r="K87" s="296"/>
      <c r="L87" s="303">
        <v>72</v>
      </c>
      <c r="M87" s="296"/>
      <c r="N87" s="296"/>
      <c r="O87" s="296"/>
      <c r="P87" s="296"/>
      <c r="Q87" s="296"/>
      <c r="R87" s="298"/>
      <c r="S87" s="297"/>
      <c r="T87" s="266"/>
      <c r="U87" s="267"/>
      <c r="V87" s="266"/>
      <c r="W87" s="267"/>
      <c r="X87" s="266"/>
      <c r="Y87" s="291"/>
      <c r="Z87" s="291"/>
      <c r="AA87" s="291"/>
      <c r="AB87" s="291"/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/>
      <c r="AN87" s="291"/>
      <c r="AO87" s="291"/>
      <c r="AP87" s="291"/>
      <c r="AQ87" s="291"/>
      <c r="AR87" s="291"/>
    </row>
    <row r="88" spans="1:44" s="54" customFormat="1" ht="89.25" customHeight="1" x14ac:dyDescent="0.25">
      <c r="A88" s="572" t="s">
        <v>212</v>
      </c>
      <c r="B88" s="539" t="s">
        <v>292</v>
      </c>
      <c r="C88" s="310" t="s">
        <v>298</v>
      </c>
      <c r="D88" s="301">
        <v>0.5</v>
      </c>
      <c r="E88" s="296"/>
      <c r="F88" s="296"/>
      <c r="G88" s="296"/>
      <c r="H88" s="295">
        <f t="shared" si="11"/>
        <v>12</v>
      </c>
      <c r="I88" s="297"/>
      <c r="J88" s="297"/>
      <c r="K88" s="297"/>
      <c r="L88" s="297"/>
      <c r="M88" s="297"/>
      <c r="N88" s="297"/>
      <c r="O88" s="297"/>
      <c r="P88" s="297"/>
      <c r="Q88" s="297"/>
      <c r="R88" s="298"/>
      <c r="S88" s="297"/>
      <c r="T88" s="298"/>
      <c r="U88" s="267"/>
      <c r="V88" s="266"/>
      <c r="W88" s="267">
        <v>2</v>
      </c>
      <c r="X88" s="266">
        <v>12</v>
      </c>
      <c r="Y88" s="291"/>
      <c r="Z88" s="291"/>
      <c r="AA88" s="291"/>
      <c r="AB88" s="291"/>
      <c r="AC88" s="291"/>
      <c r="AD88" s="291"/>
      <c r="AE88" s="291"/>
      <c r="AF88" s="291"/>
      <c r="AG88" s="291"/>
      <c r="AH88" s="291"/>
      <c r="AI88" s="291"/>
      <c r="AJ88" s="291"/>
      <c r="AK88" s="291"/>
      <c r="AL88" s="291"/>
      <c r="AM88" s="291"/>
      <c r="AN88" s="291"/>
      <c r="AO88" s="291"/>
      <c r="AP88" s="291"/>
      <c r="AQ88" s="291"/>
      <c r="AR88" s="291"/>
    </row>
    <row r="89" spans="1:44" s="54" customFormat="1" ht="98.25" customHeight="1" x14ac:dyDescent="0.25">
      <c r="A89" s="573"/>
      <c r="B89" s="540"/>
      <c r="C89" s="310" t="s">
        <v>299</v>
      </c>
      <c r="D89" s="301">
        <v>0.5</v>
      </c>
      <c r="E89" s="296"/>
      <c r="F89" s="296"/>
      <c r="G89" s="296"/>
      <c r="H89" s="295">
        <f t="shared" si="11"/>
        <v>12</v>
      </c>
      <c r="I89" s="297"/>
      <c r="J89" s="297"/>
      <c r="K89" s="297"/>
      <c r="L89" s="297"/>
      <c r="M89" s="297"/>
      <c r="N89" s="297"/>
      <c r="O89" s="297"/>
      <c r="P89" s="297"/>
      <c r="Q89" s="297"/>
      <c r="R89" s="298"/>
      <c r="S89" s="297"/>
      <c r="T89" s="298"/>
      <c r="U89" s="267"/>
      <c r="V89" s="266"/>
      <c r="W89" s="297">
        <v>2</v>
      </c>
      <c r="X89" s="298">
        <v>12</v>
      </c>
      <c r="Y89" s="291"/>
      <c r="Z89" s="291"/>
      <c r="AA89" s="291"/>
      <c r="AB89" s="291"/>
      <c r="AC89" s="291"/>
      <c r="AD89" s="291"/>
      <c r="AE89" s="291"/>
      <c r="AF89" s="291"/>
      <c r="AG89" s="291"/>
      <c r="AH89" s="291"/>
      <c r="AI89" s="291"/>
      <c r="AJ89" s="291"/>
      <c r="AK89" s="291"/>
      <c r="AL89" s="291"/>
      <c r="AM89" s="291"/>
      <c r="AN89" s="291"/>
      <c r="AO89" s="291"/>
      <c r="AP89" s="291"/>
      <c r="AQ89" s="291"/>
      <c r="AR89" s="291"/>
    </row>
    <row r="90" spans="1:44" s="54" customFormat="1" ht="36" x14ac:dyDescent="0.25">
      <c r="A90" s="573"/>
      <c r="B90" s="540"/>
      <c r="C90" s="307" t="s">
        <v>284</v>
      </c>
      <c r="D90" s="301"/>
      <c r="E90" s="296"/>
      <c r="F90" s="296"/>
      <c r="G90" s="296"/>
      <c r="H90" s="295"/>
      <c r="I90" s="297"/>
      <c r="J90" s="297"/>
      <c r="K90" s="297"/>
      <c r="L90" s="303">
        <v>36</v>
      </c>
      <c r="M90" s="297"/>
      <c r="N90" s="297"/>
      <c r="O90" s="297"/>
      <c r="P90" s="297"/>
      <c r="Q90" s="297"/>
      <c r="R90" s="298"/>
      <c r="S90" s="297"/>
      <c r="T90" s="298"/>
      <c r="U90" s="267"/>
      <c r="V90" s="266"/>
      <c r="W90" s="297"/>
      <c r="X90" s="298"/>
      <c r="Y90" s="291"/>
      <c r="Z90" s="291"/>
      <c r="AA90" s="291"/>
      <c r="AB90" s="291"/>
      <c r="AC90" s="291"/>
      <c r="AD90" s="291"/>
      <c r="AE90" s="291"/>
      <c r="AF90" s="291"/>
      <c r="AG90" s="291"/>
      <c r="AH90" s="291"/>
      <c r="AI90" s="291"/>
      <c r="AJ90" s="291"/>
      <c r="AK90" s="291"/>
      <c r="AL90" s="291"/>
      <c r="AM90" s="291"/>
      <c r="AN90" s="291"/>
      <c r="AO90" s="291"/>
      <c r="AP90" s="291"/>
      <c r="AQ90" s="291"/>
      <c r="AR90" s="291"/>
    </row>
    <row r="91" spans="1:44" s="54" customFormat="1" ht="39.75" customHeight="1" x14ac:dyDescent="0.25">
      <c r="A91" s="574"/>
      <c r="B91" s="541"/>
      <c r="C91" s="307" t="s">
        <v>285</v>
      </c>
      <c r="D91" s="301"/>
      <c r="E91" s="296"/>
      <c r="F91" s="296"/>
      <c r="G91" s="296"/>
      <c r="H91" s="295"/>
      <c r="I91" s="297"/>
      <c r="J91" s="297"/>
      <c r="K91" s="297"/>
      <c r="L91" s="303">
        <v>72</v>
      </c>
      <c r="M91" s="297"/>
      <c r="N91" s="297"/>
      <c r="O91" s="297"/>
      <c r="P91" s="297"/>
      <c r="Q91" s="297"/>
      <c r="R91" s="298"/>
      <c r="S91" s="297"/>
      <c r="T91" s="298"/>
      <c r="U91" s="267"/>
      <c r="V91" s="266"/>
      <c r="W91" s="297"/>
      <c r="X91" s="298"/>
      <c r="Y91" s="291"/>
      <c r="Z91" s="291"/>
      <c r="AA91" s="291"/>
      <c r="AB91" s="291"/>
      <c r="AC91" s="291"/>
      <c r="AD91" s="291"/>
      <c r="AE91" s="291"/>
      <c r="AF91" s="291"/>
      <c r="AG91" s="291"/>
      <c r="AH91" s="291"/>
      <c r="AI91" s="291"/>
      <c r="AJ91" s="291"/>
      <c r="AK91" s="291"/>
      <c r="AL91" s="291"/>
      <c r="AM91" s="291"/>
      <c r="AN91" s="291"/>
      <c r="AO91" s="291"/>
      <c r="AP91" s="291"/>
      <c r="AQ91" s="291"/>
      <c r="AR91" s="291"/>
    </row>
    <row r="92" spans="1:44" s="54" customFormat="1" ht="100.5" customHeight="1" x14ac:dyDescent="0.25">
      <c r="A92" s="572" t="s">
        <v>213</v>
      </c>
      <c r="B92" s="534" t="s">
        <v>291</v>
      </c>
      <c r="C92" s="310" t="s">
        <v>300</v>
      </c>
      <c r="D92" s="301">
        <v>0.5</v>
      </c>
      <c r="E92" s="296"/>
      <c r="F92" s="296"/>
      <c r="G92" s="296"/>
      <c r="H92" s="295">
        <f t="shared" si="11"/>
        <v>12</v>
      </c>
      <c r="I92" s="297"/>
      <c r="J92" s="297"/>
      <c r="K92" s="297"/>
      <c r="L92" s="297"/>
      <c r="M92" s="297"/>
      <c r="N92" s="297"/>
      <c r="O92" s="297"/>
      <c r="P92" s="297"/>
      <c r="Q92" s="297"/>
      <c r="R92" s="298"/>
      <c r="S92" s="297"/>
      <c r="T92" s="298"/>
      <c r="U92" s="267"/>
      <c r="V92" s="266"/>
      <c r="W92" s="297">
        <v>2</v>
      </c>
      <c r="X92" s="298">
        <v>12</v>
      </c>
      <c r="Y92" s="291"/>
      <c r="Z92" s="291"/>
      <c r="AA92" s="291"/>
      <c r="AB92" s="291"/>
      <c r="AC92" s="291"/>
      <c r="AD92" s="291"/>
      <c r="AE92" s="291"/>
      <c r="AF92" s="291"/>
      <c r="AG92" s="291"/>
      <c r="AH92" s="291"/>
      <c r="AI92" s="291"/>
      <c r="AJ92" s="291"/>
      <c r="AK92" s="291"/>
      <c r="AL92" s="291"/>
      <c r="AM92" s="291"/>
      <c r="AN92" s="291"/>
      <c r="AO92" s="291"/>
      <c r="AP92" s="291"/>
      <c r="AQ92" s="291"/>
      <c r="AR92" s="291"/>
    </row>
    <row r="93" spans="1:44" s="54" customFormat="1" ht="76.5" customHeight="1" x14ac:dyDescent="0.25">
      <c r="A93" s="573"/>
      <c r="B93" s="534"/>
      <c r="C93" s="304" t="s">
        <v>275</v>
      </c>
      <c r="D93" s="301">
        <v>0.5</v>
      </c>
      <c r="E93" s="296"/>
      <c r="F93" s="296"/>
      <c r="G93" s="296"/>
      <c r="H93" s="295">
        <f t="shared" si="11"/>
        <v>12</v>
      </c>
      <c r="I93" s="297"/>
      <c r="J93" s="297"/>
      <c r="K93" s="297"/>
      <c r="L93" s="297"/>
      <c r="M93" s="297"/>
      <c r="N93" s="297"/>
      <c r="O93" s="297"/>
      <c r="P93" s="297"/>
      <c r="Q93" s="297"/>
      <c r="R93" s="298"/>
      <c r="S93" s="297"/>
      <c r="T93" s="298"/>
      <c r="U93" s="267"/>
      <c r="V93" s="266"/>
      <c r="W93" s="297">
        <v>2</v>
      </c>
      <c r="X93" s="298">
        <v>12</v>
      </c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/>
      <c r="AN93" s="291"/>
      <c r="AO93" s="291"/>
      <c r="AP93" s="291"/>
      <c r="AQ93" s="291"/>
      <c r="AR93" s="291"/>
    </row>
    <row r="94" spans="1:44" s="54" customFormat="1" ht="137.25" customHeight="1" x14ac:dyDescent="0.25">
      <c r="A94" s="573"/>
      <c r="B94" s="534"/>
      <c r="C94" s="310" t="s">
        <v>301</v>
      </c>
      <c r="D94" s="301">
        <v>0.5</v>
      </c>
      <c r="E94" s="296"/>
      <c r="F94" s="296"/>
      <c r="G94" s="296"/>
      <c r="H94" s="295">
        <f t="shared" si="11"/>
        <v>12</v>
      </c>
      <c r="I94" s="297"/>
      <c r="J94" s="297"/>
      <c r="K94" s="297"/>
      <c r="L94" s="297"/>
      <c r="M94" s="297"/>
      <c r="N94" s="297"/>
      <c r="O94" s="297"/>
      <c r="P94" s="297"/>
      <c r="Q94" s="297"/>
      <c r="R94" s="298"/>
      <c r="S94" s="297"/>
      <c r="T94" s="298"/>
      <c r="U94" s="267"/>
      <c r="V94" s="266"/>
      <c r="W94" s="297">
        <v>2</v>
      </c>
      <c r="X94" s="298">
        <v>12</v>
      </c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/>
      <c r="AJ94" s="291"/>
      <c r="AK94" s="291"/>
      <c r="AL94" s="291"/>
      <c r="AM94" s="291"/>
      <c r="AN94" s="291"/>
      <c r="AO94" s="291"/>
      <c r="AP94" s="291"/>
      <c r="AQ94" s="291"/>
      <c r="AR94" s="291"/>
    </row>
    <row r="95" spans="1:44" s="54" customFormat="1" ht="49.5" customHeight="1" x14ac:dyDescent="0.25">
      <c r="A95" s="573"/>
      <c r="B95" s="534"/>
      <c r="C95" s="307" t="s">
        <v>286</v>
      </c>
      <c r="D95" s="301"/>
      <c r="E95" s="296"/>
      <c r="F95" s="296"/>
      <c r="G95" s="296"/>
      <c r="H95" s="295"/>
      <c r="I95" s="297"/>
      <c r="J95" s="297"/>
      <c r="K95" s="297"/>
      <c r="L95" s="303">
        <v>54</v>
      </c>
      <c r="M95" s="297"/>
      <c r="N95" s="297"/>
      <c r="O95" s="297"/>
      <c r="P95" s="297"/>
      <c r="Q95" s="297"/>
      <c r="R95" s="298"/>
      <c r="S95" s="297"/>
      <c r="T95" s="298"/>
      <c r="U95" s="267"/>
      <c r="V95" s="266"/>
      <c r="W95" s="297"/>
      <c r="X95" s="298"/>
      <c r="Y95" s="291"/>
      <c r="Z95" s="291"/>
      <c r="AA95" s="291"/>
      <c r="AB95" s="291"/>
      <c r="AC95" s="291"/>
      <c r="AD95" s="291"/>
      <c r="AE95" s="291"/>
      <c r="AF95" s="291"/>
      <c r="AG95" s="291"/>
      <c r="AH95" s="291"/>
      <c r="AI95" s="291"/>
      <c r="AJ95" s="291"/>
      <c r="AK95" s="291"/>
      <c r="AL95" s="291"/>
      <c r="AM95" s="291"/>
      <c r="AN95" s="291"/>
      <c r="AO95" s="291"/>
      <c r="AP95" s="291"/>
      <c r="AQ95" s="291"/>
      <c r="AR95" s="291"/>
    </row>
    <row r="96" spans="1:44" s="54" customFormat="1" ht="50.25" customHeight="1" x14ac:dyDescent="0.25">
      <c r="A96" s="574"/>
      <c r="B96" s="534"/>
      <c r="C96" s="307" t="s">
        <v>287</v>
      </c>
      <c r="D96" s="301"/>
      <c r="E96" s="296"/>
      <c r="F96" s="296"/>
      <c r="G96" s="296"/>
      <c r="H96" s="295"/>
      <c r="I96" s="297"/>
      <c r="J96" s="297"/>
      <c r="K96" s="297"/>
      <c r="L96" s="303">
        <v>108</v>
      </c>
      <c r="M96" s="297"/>
      <c r="N96" s="297"/>
      <c r="O96" s="297"/>
      <c r="P96" s="297"/>
      <c r="Q96" s="297"/>
      <c r="R96" s="298"/>
      <c r="S96" s="297"/>
      <c r="T96" s="298"/>
      <c r="U96" s="267"/>
      <c r="V96" s="266"/>
      <c r="W96" s="297"/>
      <c r="X96" s="298"/>
      <c r="Y96" s="291"/>
      <c r="Z96" s="291"/>
      <c r="AA96" s="291"/>
      <c r="AB96" s="291"/>
      <c r="AC96" s="291"/>
      <c r="AD96" s="291"/>
      <c r="AE96" s="291"/>
      <c r="AF96" s="291"/>
      <c r="AG96" s="291"/>
      <c r="AH96" s="291"/>
      <c r="AI96" s="291"/>
      <c r="AJ96" s="291"/>
      <c r="AK96" s="291"/>
      <c r="AL96" s="291"/>
      <c r="AM96" s="291"/>
      <c r="AN96" s="291"/>
      <c r="AO96" s="291"/>
      <c r="AP96" s="291"/>
      <c r="AQ96" s="291"/>
      <c r="AR96" s="291"/>
    </row>
    <row r="97" spans="1:44" s="54" customFormat="1" ht="36" customHeight="1" x14ac:dyDescent="0.25">
      <c r="A97" s="321"/>
      <c r="B97" s="322"/>
      <c r="C97" s="328" t="s">
        <v>309</v>
      </c>
      <c r="D97" s="301"/>
      <c r="E97" s="296"/>
      <c r="F97" s="296"/>
      <c r="G97" s="296"/>
      <c r="H97" s="295"/>
      <c r="I97" s="297"/>
      <c r="J97" s="297"/>
      <c r="K97" s="297"/>
      <c r="L97" s="303">
        <v>72</v>
      </c>
      <c r="M97" s="297"/>
      <c r="N97" s="297"/>
      <c r="O97" s="297"/>
      <c r="P97" s="297"/>
      <c r="Q97" s="297"/>
      <c r="R97" s="298"/>
      <c r="S97" s="297"/>
      <c r="T97" s="298"/>
      <c r="U97" s="267"/>
      <c r="V97" s="266"/>
      <c r="W97" s="297"/>
      <c r="X97" s="298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/>
      <c r="AP97" s="291"/>
      <c r="AQ97" s="291"/>
      <c r="AR97" s="291"/>
    </row>
    <row r="98" spans="1:44" s="54" customFormat="1" ht="37.5" customHeight="1" x14ac:dyDescent="0.25">
      <c r="A98" s="321"/>
      <c r="B98" s="322"/>
      <c r="C98" s="328" t="s">
        <v>310</v>
      </c>
      <c r="D98" s="301"/>
      <c r="E98" s="296"/>
      <c r="F98" s="296"/>
      <c r="G98" s="296"/>
      <c r="H98" s="295"/>
      <c r="I98" s="297"/>
      <c r="J98" s="297"/>
      <c r="K98" s="297"/>
      <c r="L98" s="303">
        <v>216</v>
      </c>
      <c r="M98" s="297"/>
      <c r="N98" s="297"/>
      <c r="O98" s="297"/>
      <c r="P98" s="297"/>
      <c r="Q98" s="297"/>
      <c r="R98" s="298"/>
      <c r="S98" s="297"/>
      <c r="T98" s="298"/>
      <c r="U98" s="267"/>
      <c r="V98" s="266"/>
      <c r="W98" s="297"/>
      <c r="X98" s="298"/>
      <c r="Y98" s="291"/>
      <c r="Z98" s="291"/>
      <c r="AA98" s="291"/>
      <c r="AB98" s="291"/>
      <c r="AC98" s="291"/>
      <c r="AD98" s="291"/>
      <c r="AE98" s="291"/>
      <c r="AF98" s="291"/>
      <c r="AG98" s="291"/>
      <c r="AH98" s="291"/>
      <c r="AI98" s="291"/>
      <c r="AJ98" s="291"/>
      <c r="AK98" s="291"/>
      <c r="AL98" s="291"/>
      <c r="AM98" s="291"/>
      <c r="AN98" s="291"/>
      <c r="AO98" s="291"/>
      <c r="AP98" s="291"/>
      <c r="AQ98" s="291"/>
      <c r="AR98" s="291"/>
    </row>
    <row r="99" spans="1:44" ht="36" x14ac:dyDescent="0.25">
      <c r="A99" s="270" t="s">
        <v>224</v>
      </c>
      <c r="B99" s="29" t="s">
        <v>223</v>
      </c>
      <c r="C99" s="29" t="s">
        <v>56</v>
      </c>
      <c r="D99" s="262"/>
      <c r="E99" s="263"/>
      <c r="F99" s="272"/>
      <c r="G99" s="272"/>
      <c r="H99" s="295">
        <f t="shared" si="11"/>
        <v>0</v>
      </c>
      <c r="I99" s="2"/>
      <c r="J99" s="3"/>
      <c r="K99" s="3"/>
      <c r="L99" s="3"/>
      <c r="M99" s="3"/>
      <c r="N99" s="4"/>
      <c r="O99" s="4"/>
      <c r="P99" s="4"/>
      <c r="Q99" s="90"/>
      <c r="R99" s="115"/>
      <c r="S99" s="90"/>
      <c r="T99" s="115"/>
      <c r="U99" s="90"/>
      <c r="V99" s="115"/>
      <c r="W99" s="90"/>
      <c r="X99" s="115"/>
    </row>
    <row r="100" spans="1:44" ht="42" customHeight="1" x14ac:dyDescent="0.25">
      <c r="A100" s="260"/>
      <c r="B100" s="29" t="s">
        <v>222</v>
      </c>
      <c r="C100" s="261"/>
      <c r="D100" s="272"/>
      <c r="E100" s="272"/>
      <c r="F100" s="272"/>
      <c r="G100" s="272"/>
      <c r="H100" s="295">
        <f t="shared" si="11"/>
        <v>0</v>
      </c>
      <c r="I100" s="2"/>
      <c r="J100" s="3"/>
      <c r="K100" s="3"/>
      <c r="L100" s="3"/>
      <c r="M100" s="3"/>
      <c r="N100" s="4"/>
      <c r="O100" s="4"/>
      <c r="P100" s="4"/>
      <c r="Q100" s="90"/>
      <c r="R100" s="115"/>
      <c r="S100" s="90"/>
      <c r="T100" s="115"/>
      <c r="U100" s="90"/>
      <c r="V100" s="115"/>
      <c r="W100" s="90"/>
      <c r="X100" s="115"/>
    </row>
    <row r="101" spans="1:44" ht="36.75" customHeight="1" x14ac:dyDescent="0.25">
      <c r="A101" s="271" t="s">
        <v>215</v>
      </c>
      <c r="B101" s="96" t="s">
        <v>217</v>
      </c>
      <c r="C101" s="96" t="s">
        <v>217</v>
      </c>
      <c r="D101" s="275">
        <v>7</v>
      </c>
      <c r="E101" s="275"/>
      <c r="F101" s="275"/>
      <c r="G101" s="275"/>
      <c r="H101" s="295">
        <f t="shared" si="11"/>
        <v>0</v>
      </c>
      <c r="I101" s="273"/>
      <c r="J101" s="274"/>
      <c r="K101" s="274"/>
      <c r="L101" s="3"/>
      <c r="M101" s="3"/>
      <c r="N101" s="4"/>
      <c r="O101" s="4"/>
      <c r="P101" s="4"/>
      <c r="Q101" s="90"/>
      <c r="R101" s="115"/>
      <c r="S101" s="90"/>
      <c r="T101" s="115"/>
      <c r="U101" s="90"/>
      <c r="V101" s="115"/>
      <c r="W101" s="90"/>
      <c r="X101" s="115"/>
    </row>
    <row r="102" spans="1:44" ht="36.75" customHeight="1" x14ac:dyDescent="0.25">
      <c r="A102" s="271"/>
      <c r="B102" s="96" t="s">
        <v>217</v>
      </c>
      <c r="C102" s="96" t="s">
        <v>229</v>
      </c>
      <c r="D102" s="275">
        <v>72</v>
      </c>
      <c r="E102" s="275"/>
      <c r="F102" s="275"/>
      <c r="G102" s="275"/>
      <c r="H102" s="295">
        <f t="shared" si="11"/>
        <v>0</v>
      </c>
      <c r="I102" s="273"/>
      <c r="J102" s="274"/>
      <c r="K102" s="274"/>
      <c r="L102" s="3"/>
      <c r="M102" s="3"/>
      <c r="N102" s="4"/>
      <c r="O102" s="4"/>
      <c r="P102" s="4"/>
      <c r="Q102" s="90"/>
      <c r="R102" s="115"/>
      <c r="S102" s="90"/>
      <c r="T102" s="115"/>
      <c r="U102" s="90"/>
      <c r="V102" s="115"/>
      <c r="W102" s="90"/>
      <c r="X102" s="115"/>
    </row>
    <row r="103" spans="1:44" ht="31.5" customHeight="1" x14ac:dyDescent="0.25">
      <c r="A103" s="271" t="s">
        <v>216</v>
      </c>
      <c r="B103" s="96" t="s">
        <v>218</v>
      </c>
      <c r="C103" s="96" t="s">
        <v>218</v>
      </c>
      <c r="D103" s="275">
        <v>2</v>
      </c>
      <c r="E103" s="275"/>
      <c r="F103" s="275"/>
      <c r="G103" s="275"/>
      <c r="H103" s="295">
        <f t="shared" si="11"/>
        <v>0</v>
      </c>
      <c r="I103" s="273"/>
      <c r="J103" s="274"/>
      <c r="K103" s="274"/>
      <c r="L103" s="3"/>
      <c r="M103" s="3"/>
      <c r="N103" s="4"/>
      <c r="O103" s="4"/>
      <c r="P103" s="4"/>
      <c r="Q103" s="90"/>
      <c r="R103" s="115"/>
      <c r="S103" s="90"/>
      <c r="T103" s="115"/>
      <c r="U103" s="90"/>
      <c r="V103" s="115"/>
      <c r="W103" s="90"/>
      <c r="X103" s="115"/>
    </row>
    <row r="104" spans="1:44" ht="24.75" x14ac:dyDescent="0.25">
      <c r="A104" s="148"/>
      <c r="B104" s="265" t="s">
        <v>225</v>
      </c>
      <c r="C104" s="148"/>
      <c r="D104" s="19">
        <f t="shared" ref="D104:X104" si="15">D8+D27+D45+D71+D101+D102+D103</f>
        <v>176.5</v>
      </c>
      <c r="E104" s="19">
        <f t="shared" si="15"/>
        <v>10</v>
      </c>
      <c r="F104" s="19">
        <f t="shared" si="15"/>
        <v>0</v>
      </c>
      <c r="G104" s="19">
        <f t="shared" si="15"/>
        <v>0</v>
      </c>
      <c r="H104" s="19">
        <f t="shared" si="15"/>
        <v>2304</v>
      </c>
      <c r="I104" s="19">
        <f t="shared" si="15"/>
        <v>0</v>
      </c>
      <c r="J104" s="19">
        <f t="shared" si="15"/>
        <v>0</v>
      </c>
      <c r="K104" s="19">
        <f t="shared" si="15"/>
        <v>0</v>
      </c>
      <c r="L104" s="19">
        <f t="shared" si="15"/>
        <v>1728</v>
      </c>
      <c r="M104" s="19">
        <f t="shared" si="15"/>
        <v>36</v>
      </c>
      <c r="N104" s="19">
        <f t="shared" si="15"/>
        <v>720</v>
      </c>
      <c r="O104" s="19">
        <f t="shared" si="15"/>
        <v>36</v>
      </c>
      <c r="P104" s="19">
        <f t="shared" si="15"/>
        <v>576</v>
      </c>
      <c r="Q104" s="19">
        <f t="shared" si="15"/>
        <v>36</v>
      </c>
      <c r="R104" s="11">
        <f t="shared" si="15"/>
        <v>216</v>
      </c>
      <c r="S104" s="19">
        <f t="shared" si="15"/>
        <v>33</v>
      </c>
      <c r="T104" s="11">
        <f t="shared" si="15"/>
        <v>264</v>
      </c>
      <c r="U104" s="19">
        <f t="shared" si="15"/>
        <v>36</v>
      </c>
      <c r="V104" s="11">
        <f t="shared" si="15"/>
        <v>288</v>
      </c>
      <c r="W104" s="19">
        <f t="shared" si="15"/>
        <v>40</v>
      </c>
      <c r="X104" s="11">
        <f t="shared" si="15"/>
        <v>240</v>
      </c>
    </row>
    <row r="105" spans="1:44" x14ac:dyDescent="0.25">
      <c r="A105" s="151" t="s">
        <v>71</v>
      </c>
      <c r="B105" s="152" t="s">
        <v>219</v>
      </c>
      <c r="C105" s="153"/>
      <c r="D105" s="154">
        <v>4</v>
      </c>
      <c r="E105" s="154"/>
      <c r="F105" s="154"/>
      <c r="G105" s="154"/>
      <c r="H105" s="9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</row>
    <row r="106" spans="1:44" x14ac:dyDescent="0.25">
      <c r="A106" s="158" t="s">
        <v>72</v>
      </c>
      <c r="B106" s="159" t="s">
        <v>220</v>
      </c>
      <c r="C106" s="153"/>
      <c r="D106" s="154">
        <v>5</v>
      </c>
      <c r="E106" s="154"/>
      <c r="F106" s="154"/>
      <c r="G106" s="154"/>
      <c r="H106" s="9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</row>
    <row r="107" spans="1:44" x14ac:dyDescent="0.25">
      <c r="A107" s="26"/>
      <c r="B107" s="97" t="s">
        <v>221</v>
      </c>
      <c r="C107" s="31"/>
      <c r="D107" s="11"/>
      <c r="E107" s="1"/>
      <c r="F107" s="1"/>
      <c r="G107" s="1"/>
      <c r="H107" s="264"/>
      <c r="I107" s="1"/>
      <c r="J107" s="1"/>
      <c r="K107" s="1"/>
      <c r="L107" s="1"/>
      <c r="M107" s="1"/>
      <c r="N107" s="14"/>
      <c r="O107" s="14"/>
      <c r="P107" s="14"/>
      <c r="Q107" s="14"/>
      <c r="R107" s="14"/>
      <c r="S107" s="14"/>
      <c r="T107" s="14"/>
      <c r="U107" s="14"/>
      <c r="V107" s="10"/>
      <c r="W107" s="10"/>
      <c r="X107" s="10"/>
    </row>
    <row r="108" spans="1:44" x14ac:dyDescent="0.25">
      <c r="I108" s="5"/>
      <c r="J108" s="5"/>
      <c r="K108" s="5"/>
      <c r="L108" s="5">
        <v>1728</v>
      </c>
      <c r="M108" s="5"/>
      <c r="O108" s="5"/>
      <c r="Q108" s="5"/>
      <c r="R108" s="36">
        <v>3</v>
      </c>
      <c r="T108" s="36">
        <v>4</v>
      </c>
      <c r="U108" s="5"/>
      <c r="V108" s="36">
        <v>5</v>
      </c>
      <c r="X108" s="36">
        <v>6</v>
      </c>
    </row>
    <row r="109" spans="1:44" x14ac:dyDescent="0.25">
      <c r="L109" s="54"/>
      <c r="M109" s="54"/>
      <c r="N109" s="54"/>
      <c r="O109" s="54"/>
      <c r="P109" s="54"/>
      <c r="Q109" s="54"/>
      <c r="R109" s="54">
        <v>216</v>
      </c>
      <c r="S109" s="54"/>
      <c r="T109" s="54">
        <v>288</v>
      </c>
      <c r="U109" s="54"/>
      <c r="V109" s="54">
        <v>288</v>
      </c>
      <c r="W109" s="54"/>
      <c r="X109" s="54">
        <v>216</v>
      </c>
    </row>
    <row r="110" spans="1:44" x14ac:dyDescent="0.25"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291"/>
      <c r="Z110" s="291"/>
    </row>
    <row r="111" spans="1:44" x14ac:dyDescent="0.25"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291"/>
      <c r="Z111" s="291"/>
    </row>
    <row r="112" spans="1:44" x14ac:dyDescent="0.25"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291"/>
      <c r="Z112" s="291"/>
    </row>
    <row r="113" spans="12:26" x14ac:dyDescent="0.25"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291"/>
      <c r="Z113" s="291"/>
    </row>
    <row r="114" spans="12:26" x14ac:dyDescent="0.25"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291"/>
      <c r="Z114" s="291"/>
    </row>
    <row r="115" spans="12:26" x14ac:dyDescent="0.25"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291"/>
      <c r="Z115" s="291"/>
    </row>
    <row r="116" spans="12:26" x14ac:dyDescent="0.25"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291"/>
      <c r="Z116" s="291"/>
    </row>
    <row r="117" spans="12:26" x14ac:dyDescent="0.25"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291"/>
      <c r="Z117" s="291"/>
    </row>
    <row r="118" spans="12:26" x14ac:dyDescent="0.25"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291"/>
      <c r="Z118" s="291"/>
    </row>
    <row r="119" spans="12:26" x14ac:dyDescent="0.25"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291"/>
      <c r="Z119" s="291"/>
    </row>
    <row r="120" spans="12:26" x14ac:dyDescent="0.25"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291"/>
      <c r="Z120" s="291"/>
    </row>
    <row r="121" spans="12:26" x14ac:dyDescent="0.25"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291"/>
      <c r="Z121" s="291"/>
    </row>
    <row r="122" spans="12:26" x14ac:dyDescent="0.25"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291"/>
      <c r="Z122" s="291"/>
    </row>
  </sheetData>
  <mergeCells count="57">
    <mergeCell ref="A92:A96"/>
    <mergeCell ref="A88:A91"/>
    <mergeCell ref="B88:B91"/>
    <mergeCell ref="B92:B96"/>
    <mergeCell ref="A1:X1"/>
    <mergeCell ref="A2:A6"/>
    <mergeCell ref="B2:B6"/>
    <mergeCell ref="C2:C6"/>
    <mergeCell ref="D2:D6"/>
    <mergeCell ref="E2:F2"/>
    <mergeCell ref="H2:X2"/>
    <mergeCell ref="E3:G3"/>
    <mergeCell ref="H3:H6"/>
    <mergeCell ref="I3:L3"/>
    <mergeCell ref="M3:X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M5:N5"/>
    <mergeCell ref="O5:P5"/>
    <mergeCell ref="Q5:R5"/>
    <mergeCell ref="S5:T5"/>
    <mergeCell ref="U5:V5"/>
    <mergeCell ref="W5:X5"/>
    <mergeCell ref="B33:B37"/>
    <mergeCell ref="A33:A37"/>
    <mergeCell ref="B38:B40"/>
    <mergeCell ref="A38:A40"/>
    <mergeCell ref="B10:B19"/>
    <mergeCell ref="B22:B23"/>
    <mergeCell ref="B25:B26"/>
    <mergeCell ref="A29:A32"/>
    <mergeCell ref="B29:B32"/>
    <mergeCell ref="B83:B87"/>
    <mergeCell ref="A83:A87"/>
    <mergeCell ref="C44:X44"/>
    <mergeCell ref="B46:B51"/>
    <mergeCell ref="A46:A51"/>
    <mergeCell ref="B52:B58"/>
    <mergeCell ref="A52:A58"/>
    <mergeCell ref="B77:B82"/>
    <mergeCell ref="A77:A82"/>
    <mergeCell ref="B64:B67"/>
    <mergeCell ref="A64:A67"/>
    <mergeCell ref="A41:A42"/>
    <mergeCell ref="C70:X70"/>
    <mergeCell ref="B59:B63"/>
    <mergeCell ref="A59:A63"/>
    <mergeCell ref="B72:B76"/>
    <mergeCell ref="A72:A7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view="pageBreakPreview" topLeftCell="A55" zoomScaleSheetLayoutView="100" workbookViewId="0">
      <selection activeCell="C57" sqref="C57"/>
    </sheetView>
  </sheetViews>
  <sheetFormatPr defaultRowHeight="15" x14ac:dyDescent="0.25"/>
  <cols>
    <col min="1" max="1" width="9.140625" customWidth="1"/>
    <col min="2" max="2" width="21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154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153</v>
      </c>
      <c r="C2" s="578" t="s">
        <v>172</v>
      </c>
      <c r="D2" s="581" t="s">
        <v>137</v>
      </c>
      <c r="E2" s="584" t="s">
        <v>173</v>
      </c>
      <c r="F2" s="585"/>
      <c r="G2" s="246"/>
      <c r="H2" s="586" t="s">
        <v>178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174</v>
      </c>
      <c r="F3" s="589"/>
      <c r="G3" s="590"/>
      <c r="H3" s="591" t="s">
        <v>177</v>
      </c>
      <c r="I3" s="584" t="s">
        <v>179</v>
      </c>
      <c r="J3" s="585"/>
      <c r="K3" s="585"/>
      <c r="L3" s="594"/>
      <c r="M3" s="584" t="s">
        <v>185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175</v>
      </c>
      <c r="F4" s="565" t="s">
        <v>176</v>
      </c>
      <c r="G4" s="565" t="s">
        <v>181</v>
      </c>
      <c r="H4" s="592"/>
      <c r="I4" s="565" t="s">
        <v>180</v>
      </c>
      <c r="J4" s="565" t="s">
        <v>182</v>
      </c>
      <c r="K4" s="565" t="s">
        <v>183</v>
      </c>
      <c r="L4" s="565" t="s">
        <v>184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37.5" customHeight="1" x14ac:dyDescent="0.25">
      <c r="A8" s="19" t="s">
        <v>156</v>
      </c>
      <c r="B8" s="19" t="s">
        <v>155</v>
      </c>
      <c r="C8" s="19"/>
      <c r="D8" s="19">
        <v>60</v>
      </c>
      <c r="E8" s="19"/>
      <c r="F8" s="19"/>
      <c r="G8" s="19"/>
      <c r="H8" s="80">
        <v>1440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194</v>
      </c>
      <c r="AD8" s="624"/>
      <c r="AE8" s="624"/>
      <c r="AF8" s="625"/>
    </row>
    <row r="9" spans="1:32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157</v>
      </c>
      <c r="B10" s="557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6" si="0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 t="s">
        <v>190</v>
      </c>
      <c r="AD10" s="618"/>
      <c r="AE10" s="618"/>
      <c r="AF10" s="619"/>
    </row>
    <row r="11" spans="1:32" x14ac:dyDescent="0.25">
      <c r="A11" s="93" t="s">
        <v>158</v>
      </c>
      <c r="B11" s="558"/>
      <c r="C11" s="230" t="s">
        <v>141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 t="s">
        <v>190</v>
      </c>
      <c r="AD11" s="618"/>
      <c r="AE11" s="618"/>
      <c r="AF11" s="619"/>
    </row>
    <row r="12" spans="1:32" ht="24" x14ac:dyDescent="0.25">
      <c r="A12" s="93" t="s">
        <v>159</v>
      </c>
      <c r="B12" s="558"/>
      <c r="C12" s="230" t="s">
        <v>142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93" t="s">
        <v>160</v>
      </c>
      <c r="B13" s="558"/>
      <c r="C13" s="230" t="s">
        <v>143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 t="s">
        <v>200</v>
      </c>
      <c r="AD13" s="618"/>
      <c r="AE13" s="618"/>
      <c r="AF13" s="619"/>
    </row>
    <row r="14" spans="1:32" x14ac:dyDescent="0.25">
      <c r="A14" s="93" t="s">
        <v>161</v>
      </c>
      <c r="B14" s="558"/>
      <c r="C14" s="230" t="s">
        <v>144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 t="s">
        <v>195</v>
      </c>
      <c r="AD14" s="618"/>
      <c r="AE14" s="618"/>
      <c r="AF14" s="619"/>
    </row>
    <row r="15" spans="1:32" x14ac:dyDescent="0.25">
      <c r="A15" s="93" t="s">
        <v>162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39">
        <f t="shared" si="0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 t="s">
        <v>197</v>
      </c>
      <c r="AD15" s="618"/>
      <c r="AE15" s="618"/>
      <c r="AF15" s="619"/>
    </row>
    <row r="16" spans="1:32" x14ac:dyDescent="0.25">
      <c r="A16" s="93" t="s">
        <v>163</v>
      </c>
      <c r="B16" s="558"/>
      <c r="C16" s="230" t="s">
        <v>37</v>
      </c>
      <c r="D16" s="229">
        <v>3</v>
      </c>
      <c r="E16" s="229"/>
      <c r="F16" s="229"/>
      <c r="G16" s="99"/>
      <c r="H16" s="239">
        <f t="shared" si="0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 t="s">
        <v>198</v>
      </c>
      <c r="AD16" s="618"/>
      <c r="AE16" s="618"/>
      <c r="AF16" s="619"/>
    </row>
    <row r="17" spans="1:32" ht="28.5" customHeight="1" x14ac:dyDescent="0.25">
      <c r="A17" s="93" t="s">
        <v>164</v>
      </c>
      <c r="B17" s="558"/>
      <c r="C17" s="230" t="s">
        <v>145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 t="s">
        <v>192</v>
      </c>
      <c r="AD17" s="618"/>
      <c r="AE17" s="618"/>
      <c r="AF17" s="619"/>
    </row>
    <row r="18" spans="1:32" x14ac:dyDescent="0.25">
      <c r="A18" s="93" t="s">
        <v>165</v>
      </c>
      <c r="B18" s="558"/>
      <c r="C18" s="49" t="s">
        <v>146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 t="s">
        <v>193</v>
      </c>
      <c r="AD18" s="618"/>
      <c r="AE18" s="618"/>
      <c r="AF18" s="619"/>
    </row>
    <row r="19" spans="1:32" x14ac:dyDescent="0.25">
      <c r="A19" s="93" t="s">
        <v>166</v>
      </c>
      <c r="B19" s="559"/>
      <c r="C19" s="230" t="s">
        <v>147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168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 t="s">
        <v>199</v>
      </c>
      <c r="AD22" s="618"/>
      <c r="AE22" s="618"/>
      <c r="AF22" s="619"/>
    </row>
    <row r="23" spans="1:32" x14ac:dyDescent="0.25">
      <c r="A23" s="229" t="s">
        <v>169</v>
      </c>
      <c r="B23" s="561"/>
      <c r="C23" s="230" t="s">
        <v>150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 t="s">
        <v>196</v>
      </c>
      <c r="AD23" s="618"/>
      <c r="AE23" s="618"/>
      <c r="AF23" s="619"/>
    </row>
    <row r="24" spans="1:32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4" customFormat="1" x14ac:dyDescent="0.25">
      <c r="A25" s="229" t="s">
        <v>170</v>
      </c>
      <c r="B25" s="560"/>
      <c r="C25" s="230" t="s">
        <v>39</v>
      </c>
      <c r="D25" s="229">
        <v>3</v>
      </c>
      <c r="E25" s="244"/>
      <c r="F25" s="244"/>
      <c r="G25" s="35"/>
      <c r="H25" s="239">
        <f t="shared" si="0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51"/>
      <c r="Z25" s="1"/>
      <c r="AA25" s="50"/>
      <c r="AB25" s="125"/>
      <c r="AC25" s="620"/>
      <c r="AD25" s="621"/>
      <c r="AE25" s="621"/>
      <c r="AF25" s="622"/>
    </row>
    <row r="26" spans="1:32" s="54" customFormat="1" x14ac:dyDescent="0.25">
      <c r="A26" s="229" t="s">
        <v>171</v>
      </c>
      <c r="B26" s="561"/>
      <c r="C26" s="230" t="s">
        <v>139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163"/>
      <c r="K26" s="3"/>
      <c r="L26" s="53"/>
      <c r="M26" s="53"/>
      <c r="N26" s="71"/>
      <c r="O26" s="51"/>
      <c r="P26" s="51"/>
      <c r="Q26" s="51">
        <v>9</v>
      </c>
      <c r="R26" s="125">
        <v>72</v>
      </c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79" customFormat="1" x14ac:dyDescent="0.25">
      <c r="A27" s="92" t="s">
        <v>45</v>
      </c>
      <c r="B27" s="95" t="s">
        <v>152</v>
      </c>
      <c r="C27" s="20"/>
      <c r="D27" s="94">
        <f>SUM(D10:D26)</f>
        <v>57</v>
      </c>
      <c r="E27" s="21">
        <v>5</v>
      </c>
      <c r="F27" s="22"/>
      <c r="G27" s="22"/>
      <c r="H27" s="23">
        <f>SUM(H10:H26)</f>
        <v>1368</v>
      </c>
      <c r="I27" s="23"/>
      <c r="J27" s="23"/>
      <c r="K27" s="23"/>
      <c r="L27" s="23"/>
      <c r="M27" s="23">
        <f t="shared" ref="M27:R27" si="1">SUM(M10:M26)</f>
        <v>36</v>
      </c>
      <c r="N27" s="23">
        <f t="shared" si="1"/>
        <v>720</v>
      </c>
      <c r="O27" s="23">
        <f t="shared" si="1"/>
        <v>36</v>
      </c>
      <c r="P27" s="23">
        <f t="shared" si="1"/>
        <v>576</v>
      </c>
      <c r="Q27" s="23">
        <f t="shared" si="1"/>
        <v>9</v>
      </c>
      <c r="R27" s="128">
        <f t="shared" si="1"/>
        <v>72</v>
      </c>
      <c r="S27" s="23"/>
      <c r="T27" s="128"/>
      <c r="U27" s="23"/>
      <c r="V27" s="128"/>
      <c r="W27" s="23"/>
      <c r="X27" s="128"/>
      <c r="Y27" s="23"/>
      <c r="Z27" s="128"/>
      <c r="AA27" s="23"/>
      <c r="AB27" s="128"/>
      <c r="AC27" s="617"/>
      <c r="AD27" s="618"/>
      <c r="AE27" s="618"/>
      <c r="AF27" s="619"/>
    </row>
    <row r="28" spans="1:32" x14ac:dyDescent="0.25">
      <c r="A28" s="595" t="s">
        <v>47</v>
      </c>
      <c r="B28" s="616" t="s">
        <v>77</v>
      </c>
      <c r="C28" s="249" t="s">
        <v>48</v>
      </c>
      <c r="D28" s="248"/>
      <c r="E28" s="248"/>
      <c r="F28" s="248"/>
      <c r="G28" s="248"/>
      <c r="H28" s="166"/>
      <c r="I28" s="167"/>
      <c r="J28" s="167"/>
      <c r="K28" s="168"/>
      <c r="L28" s="168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70"/>
      <c r="AB28" s="171"/>
    </row>
    <row r="29" spans="1:32" x14ac:dyDescent="0.25">
      <c r="A29" s="595"/>
      <c r="B29" s="616"/>
      <c r="C29" s="249" t="s">
        <v>83</v>
      </c>
      <c r="D29" s="248"/>
      <c r="E29" s="248"/>
      <c r="F29" s="248"/>
      <c r="G29" s="248"/>
      <c r="H29" s="166"/>
      <c r="I29" s="167"/>
      <c r="J29" s="167"/>
      <c r="K29" s="168"/>
      <c r="L29" s="168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170"/>
      <c r="AB29" s="171"/>
    </row>
    <row r="30" spans="1:32" ht="38.25" customHeight="1" x14ac:dyDescent="0.25">
      <c r="A30" s="248" t="s">
        <v>49</v>
      </c>
      <c r="B30" s="259" t="s">
        <v>78</v>
      </c>
      <c r="C30" s="172" t="s">
        <v>50</v>
      </c>
      <c r="D30" s="173"/>
      <c r="E30" s="248"/>
      <c r="F30" s="248"/>
      <c r="G30" s="248"/>
      <c r="H30" s="166"/>
      <c r="I30" s="167"/>
      <c r="J30" s="167"/>
      <c r="K30" s="168"/>
      <c r="L30" s="16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248"/>
      <c r="Z30" s="170"/>
      <c r="AA30" s="170"/>
      <c r="AB30" s="170"/>
    </row>
    <row r="31" spans="1:32" x14ac:dyDescent="0.25">
      <c r="A31" s="595" t="s">
        <v>51</v>
      </c>
      <c r="B31" s="616" t="s">
        <v>52</v>
      </c>
      <c r="C31" s="249" t="s">
        <v>44</v>
      </c>
      <c r="D31" s="248"/>
      <c r="E31" s="248"/>
      <c r="F31" s="248"/>
      <c r="G31" s="248"/>
      <c r="H31" s="166"/>
      <c r="I31" s="167"/>
      <c r="J31" s="167"/>
      <c r="K31" s="168"/>
      <c r="L31" s="168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248"/>
      <c r="AA31" s="248"/>
      <c r="AB31" s="170"/>
    </row>
    <row r="32" spans="1:32" ht="25.5" customHeight="1" x14ac:dyDescent="0.25">
      <c r="A32" s="595"/>
      <c r="B32" s="616"/>
      <c r="C32" s="249" t="s">
        <v>53</v>
      </c>
      <c r="D32" s="248"/>
      <c r="E32" s="248"/>
      <c r="F32" s="248"/>
      <c r="G32" s="248"/>
      <c r="H32" s="166"/>
      <c r="I32" s="167"/>
      <c r="J32" s="167"/>
      <c r="K32" s="168"/>
      <c r="L32" s="168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248"/>
      <c r="AA32" s="248"/>
      <c r="AB32" s="174"/>
      <c r="AC32" s="66"/>
    </row>
    <row r="33" spans="1:32" ht="17.25" customHeight="1" x14ac:dyDescent="0.25">
      <c r="A33" s="595" t="s">
        <v>58</v>
      </c>
      <c r="B33" s="616" t="s">
        <v>79</v>
      </c>
      <c r="C33" s="249" t="s">
        <v>61</v>
      </c>
      <c r="D33" s="248"/>
      <c r="E33" s="248"/>
      <c r="F33" s="248"/>
      <c r="G33" s="248"/>
      <c r="H33" s="166"/>
      <c r="I33" s="167"/>
      <c r="J33" s="167"/>
      <c r="K33" s="168"/>
      <c r="L33" s="168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248"/>
      <c r="AA33" s="248"/>
      <c r="AB33" s="171"/>
      <c r="AC33" s="66"/>
    </row>
    <row r="34" spans="1:32" ht="15" customHeight="1" x14ac:dyDescent="0.25">
      <c r="A34" s="595"/>
      <c r="B34" s="616"/>
      <c r="C34" s="172" t="s">
        <v>59</v>
      </c>
      <c r="D34" s="173"/>
      <c r="E34" s="248"/>
      <c r="F34" s="248"/>
      <c r="G34" s="248"/>
      <c r="H34" s="166"/>
      <c r="I34" s="167"/>
      <c r="J34" s="167"/>
      <c r="K34" s="168"/>
      <c r="L34" s="168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70"/>
      <c r="AA34" s="170"/>
      <c r="AB34" s="175"/>
    </row>
    <row r="35" spans="1:32" ht="24.75" customHeight="1" x14ac:dyDescent="0.25">
      <c r="A35" s="595"/>
      <c r="B35" s="616"/>
      <c r="C35" s="172" t="s">
        <v>60</v>
      </c>
      <c r="D35" s="173"/>
      <c r="E35" s="248"/>
      <c r="F35" s="248"/>
      <c r="G35" s="248"/>
      <c r="H35" s="166"/>
      <c r="I35" s="167"/>
      <c r="J35" s="167"/>
      <c r="K35" s="168"/>
      <c r="L35" s="168"/>
      <c r="M35" s="168"/>
      <c r="N35" s="169"/>
      <c r="O35" s="169"/>
      <c r="P35" s="169"/>
      <c r="Q35" s="169"/>
      <c r="R35" s="169"/>
      <c r="S35" s="176"/>
      <c r="T35" s="176"/>
      <c r="U35" s="169"/>
      <c r="V35" s="169"/>
      <c r="W35" s="169"/>
      <c r="X35" s="169"/>
      <c r="Y35" s="169"/>
      <c r="Z35" s="169"/>
      <c r="AA35" s="169"/>
      <c r="AB35" s="175"/>
    </row>
    <row r="36" spans="1:32" ht="15" customHeight="1" x14ac:dyDescent="0.25">
      <c r="A36" s="595"/>
      <c r="B36" s="616"/>
      <c r="C36" s="172" t="s">
        <v>86</v>
      </c>
      <c r="D36" s="173"/>
      <c r="E36" s="248"/>
      <c r="F36" s="248"/>
      <c r="G36" s="248"/>
      <c r="H36" s="166"/>
      <c r="I36" s="167"/>
      <c r="J36" s="167"/>
      <c r="K36" s="168"/>
      <c r="L36" s="168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70"/>
      <c r="AA36" s="170"/>
      <c r="AB36" s="169"/>
    </row>
    <row r="37" spans="1:32" ht="15" customHeight="1" x14ac:dyDescent="0.25">
      <c r="A37" s="595"/>
      <c r="B37" s="616"/>
      <c r="C37" s="172" t="s">
        <v>62</v>
      </c>
      <c r="D37" s="173"/>
      <c r="E37" s="248"/>
      <c r="F37" s="248"/>
      <c r="G37" s="248"/>
      <c r="H37" s="166"/>
      <c r="I37" s="167"/>
      <c r="J37" s="167"/>
      <c r="K37" s="168"/>
      <c r="L37" s="168"/>
      <c r="M37" s="168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248"/>
      <c r="AA37" s="248"/>
      <c r="AB37" s="169"/>
    </row>
    <row r="38" spans="1:32" ht="36.75" customHeight="1" x14ac:dyDescent="0.25">
      <c r="A38" s="248" t="s">
        <v>94</v>
      </c>
      <c r="B38" s="249" t="s">
        <v>95</v>
      </c>
      <c r="C38" s="177" t="s">
        <v>116</v>
      </c>
      <c r="D38" s="178"/>
      <c r="E38" s="179"/>
      <c r="F38" s="180"/>
      <c r="G38" s="180"/>
      <c r="H38" s="166"/>
      <c r="I38" s="180"/>
      <c r="J38" s="180"/>
      <c r="K38" s="180"/>
      <c r="L38" s="16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79"/>
      <c r="AA38" s="179"/>
      <c r="AB38" s="169"/>
    </row>
    <row r="39" spans="1:32" s="147" customFormat="1" ht="15" customHeight="1" x14ac:dyDescent="0.25">
      <c r="A39" s="181" t="s">
        <v>75</v>
      </c>
      <c r="B39" s="182" t="s">
        <v>54</v>
      </c>
      <c r="C39" s="183"/>
      <c r="D39" s="184"/>
      <c r="E39" s="185"/>
      <c r="F39" s="186"/>
      <c r="G39" s="186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45"/>
      <c r="AD39" s="146"/>
      <c r="AE39" s="65"/>
      <c r="AF39" s="65"/>
    </row>
    <row r="40" spans="1:32" ht="15.75" customHeight="1" x14ac:dyDescent="0.25">
      <c r="A40" s="595" t="s">
        <v>131</v>
      </c>
      <c r="B40" s="596" t="s">
        <v>105</v>
      </c>
      <c r="C40" s="249" t="s">
        <v>63</v>
      </c>
      <c r="D40" s="248"/>
      <c r="E40" s="175"/>
      <c r="F40" s="175"/>
      <c r="G40" s="175"/>
      <c r="H40" s="166"/>
      <c r="I40" s="167"/>
      <c r="J40" s="167"/>
      <c r="K40" s="168"/>
      <c r="L40" s="168"/>
      <c r="M40" s="168"/>
      <c r="N40" s="179"/>
      <c r="O40" s="179"/>
      <c r="P40" s="179"/>
      <c r="Q40" s="169"/>
      <c r="R40" s="169"/>
      <c r="S40" s="169"/>
      <c r="T40" s="169"/>
      <c r="U40" s="169"/>
      <c r="V40" s="169"/>
      <c r="W40" s="169"/>
      <c r="X40" s="169"/>
      <c r="Y40" s="169"/>
      <c r="Z40" s="248"/>
      <c r="AA40" s="248"/>
      <c r="AB40" s="170"/>
    </row>
    <row r="41" spans="1:32" ht="15.75" customHeight="1" x14ac:dyDescent="0.25">
      <c r="A41" s="595"/>
      <c r="B41" s="596"/>
      <c r="C41" s="249" t="s">
        <v>64</v>
      </c>
      <c r="D41" s="248"/>
      <c r="E41" s="175"/>
      <c r="F41" s="175"/>
      <c r="G41" s="175"/>
      <c r="H41" s="166"/>
      <c r="I41" s="167"/>
      <c r="J41" s="167"/>
      <c r="K41" s="168"/>
      <c r="L41" s="168"/>
      <c r="M41" s="168"/>
      <c r="N41" s="179"/>
      <c r="O41" s="179"/>
      <c r="P41" s="179"/>
      <c r="Q41" s="169"/>
      <c r="R41" s="169"/>
      <c r="S41" s="169"/>
      <c r="T41" s="169"/>
      <c r="U41" s="169"/>
      <c r="V41" s="169"/>
      <c r="W41" s="169"/>
      <c r="X41" s="169"/>
      <c r="Y41" s="169"/>
      <c r="Z41" s="248"/>
      <c r="AA41" s="248"/>
      <c r="AB41" s="170"/>
    </row>
    <row r="42" spans="1:32" ht="27" customHeight="1" x14ac:dyDescent="0.25">
      <c r="A42" s="595"/>
      <c r="B42" s="596"/>
      <c r="C42" s="249" t="s">
        <v>67</v>
      </c>
      <c r="D42" s="248"/>
      <c r="E42" s="175"/>
      <c r="F42" s="175"/>
      <c r="G42" s="175"/>
      <c r="H42" s="166"/>
      <c r="I42" s="167"/>
      <c r="J42" s="167"/>
      <c r="K42" s="168"/>
      <c r="L42" s="168"/>
      <c r="M42" s="168"/>
      <c r="N42" s="179"/>
      <c r="O42" s="179"/>
      <c r="P42" s="179"/>
      <c r="Q42" s="180"/>
      <c r="R42" s="180"/>
      <c r="S42" s="180"/>
      <c r="T42" s="180"/>
      <c r="U42" s="180"/>
      <c r="V42" s="248"/>
      <c r="W42" s="248"/>
      <c r="X42" s="248"/>
      <c r="Y42" s="248"/>
      <c r="Z42" s="188"/>
      <c r="AA42" s="188"/>
      <c r="AB42" s="170"/>
    </row>
    <row r="43" spans="1:32" ht="16.5" customHeight="1" x14ac:dyDescent="0.25">
      <c r="A43" s="595"/>
      <c r="B43" s="596"/>
      <c r="C43" s="249" t="s">
        <v>84</v>
      </c>
      <c r="D43" s="248"/>
      <c r="E43" s="175"/>
      <c r="F43" s="175"/>
      <c r="G43" s="175"/>
      <c r="H43" s="166"/>
      <c r="I43" s="167"/>
      <c r="J43" s="167"/>
      <c r="K43" s="168"/>
      <c r="L43" s="168"/>
      <c r="M43" s="168"/>
      <c r="N43" s="179"/>
      <c r="O43" s="179"/>
      <c r="P43" s="179"/>
      <c r="Q43" s="180"/>
      <c r="R43" s="180"/>
      <c r="S43" s="180"/>
      <c r="T43" s="180"/>
      <c r="U43" s="180"/>
      <c r="V43" s="248"/>
      <c r="W43" s="248"/>
      <c r="X43" s="248"/>
      <c r="Y43" s="248"/>
      <c r="Z43" s="188"/>
      <c r="AA43" s="188"/>
      <c r="AB43" s="170"/>
    </row>
    <row r="44" spans="1:32" ht="24.75" customHeight="1" x14ac:dyDescent="0.25">
      <c r="A44" s="595"/>
      <c r="B44" s="596"/>
      <c r="C44" s="249" t="s">
        <v>69</v>
      </c>
      <c r="D44" s="248"/>
      <c r="E44" s="175"/>
      <c r="F44" s="175"/>
      <c r="G44" s="175"/>
      <c r="H44" s="166"/>
      <c r="I44" s="167"/>
      <c r="J44" s="167"/>
      <c r="K44" s="168"/>
      <c r="L44" s="168"/>
      <c r="M44" s="168"/>
      <c r="N44" s="179"/>
      <c r="O44" s="179"/>
      <c r="P44" s="179"/>
      <c r="Q44" s="180"/>
      <c r="R44" s="180"/>
      <c r="S44" s="180"/>
      <c r="T44" s="180"/>
      <c r="U44" s="180"/>
      <c r="V44" s="248"/>
      <c r="W44" s="248"/>
      <c r="X44" s="248"/>
      <c r="Y44" s="248"/>
      <c r="Z44" s="188"/>
      <c r="AA44" s="188"/>
      <c r="AB44" s="170"/>
    </row>
    <row r="45" spans="1:32" ht="31.5" customHeight="1" x14ac:dyDescent="0.25">
      <c r="A45" s="595"/>
      <c r="B45" s="596"/>
      <c r="C45" s="189" t="s">
        <v>106</v>
      </c>
      <c r="D45" s="190"/>
      <c r="E45" s="191"/>
      <c r="F45" s="191"/>
      <c r="G45" s="191"/>
      <c r="H45" s="192"/>
      <c r="I45" s="193"/>
      <c r="J45" s="193"/>
      <c r="K45" s="168"/>
      <c r="L45" s="610"/>
      <c r="M45" s="168"/>
      <c r="N45" s="179"/>
      <c r="O45" s="179"/>
      <c r="P45" s="179"/>
      <c r="Q45" s="180"/>
      <c r="R45" s="180"/>
      <c r="S45" s="180"/>
      <c r="T45" s="180"/>
      <c r="U45" s="180"/>
      <c r="V45" s="248"/>
      <c r="W45" s="248"/>
      <c r="X45" s="248"/>
      <c r="Y45" s="248"/>
      <c r="Z45" s="188"/>
      <c r="AA45" s="188"/>
      <c r="AB45" s="170"/>
    </row>
    <row r="46" spans="1:32" ht="36" customHeight="1" x14ac:dyDescent="0.25">
      <c r="A46" s="595"/>
      <c r="B46" s="596"/>
      <c r="C46" s="189" t="s">
        <v>107</v>
      </c>
      <c r="D46" s="190"/>
      <c r="E46" s="191"/>
      <c r="F46" s="191"/>
      <c r="G46" s="191"/>
      <c r="H46" s="192"/>
      <c r="I46" s="193"/>
      <c r="J46" s="193"/>
      <c r="K46" s="168"/>
      <c r="L46" s="611"/>
      <c r="M46" s="168"/>
      <c r="N46" s="179"/>
      <c r="O46" s="179"/>
      <c r="P46" s="179"/>
      <c r="Q46" s="180"/>
      <c r="R46" s="180"/>
      <c r="S46" s="180"/>
      <c r="T46" s="180"/>
      <c r="U46" s="180"/>
      <c r="V46" s="248"/>
      <c r="W46" s="248"/>
      <c r="X46" s="248"/>
      <c r="Y46" s="248"/>
      <c r="Z46" s="188"/>
      <c r="AA46" s="188"/>
      <c r="AB46" s="170"/>
    </row>
    <row r="47" spans="1:32" s="54" customFormat="1" ht="35.25" customHeight="1" x14ac:dyDescent="0.25">
      <c r="A47" s="595"/>
      <c r="B47" s="596"/>
      <c r="C47" s="189" t="s">
        <v>108</v>
      </c>
      <c r="D47" s="190"/>
      <c r="E47" s="191"/>
      <c r="F47" s="191"/>
      <c r="G47" s="191"/>
      <c r="H47" s="192"/>
      <c r="I47" s="193"/>
      <c r="J47" s="193"/>
      <c r="K47" s="168"/>
      <c r="L47" s="612"/>
      <c r="M47" s="168"/>
      <c r="N47" s="179"/>
      <c r="O47" s="179"/>
      <c r="P47" s="179"/>
      <c r="Q47" s="180"/>
      <c r="R47" s="180"/>
      <c r="S47" s="180"/>
      <c r="T47" s="180"/>
      <c r="U47" s="180"/>
      <c r="V47" s="248"/>
      <c r="W47" s="248"/>
      <c r="X47" s="248"/>
      <c r="Y47" s="248"/>
      <c r="Z47" s="188"/>
      <c r="AA47" s="188"/>
      <c r="AB47" s="170"/>
    </row>
    <row r="48" spans="1:32" s="54" customFormat="1" ht="18.75" customHeight="1" x14ac:dyDescent="0.25">
      <c r="A48" s="595" t="s">
        <v>134</v>
      </c>
      <c r="B48" s="596" t="s">
        <v>109</v>
      </c>
      <c r="C48" s="598" t="s">
        <v>118</v>
      </c>
      <c r="D48" s="248"/>
      <c r="E48" s="194"/>
      <c r="F48" s="175"/>
      <c r="G48" s="175"/>
      <c r="H48" s="166"/>
      <c r="I48" s="167"/>
      <c r="J48" s="167"/>
      <c r="K48" s="168"/>
      <c r="L48" s="168"/>
      <c r="M48" s="168"/>
      <c r="N48" s="175"/>
      <c r="O48" s="175"/>
      <c r="P48" s="175"/>
      <c r="Q48" s="188"/>
      <c r="R48" s="188"/>
      <c r="S48" s="188"/>
      <c r="T48" s="188"/>
      <c r="U48" s="188"/>
      <c r="V48" s="248"/>
      <c r="W48" s="248"/>
      <c r="X48" s="248"/>
      <c r="Y48" s="248"/>
      <c r="Z48" s="248"/>
      <c r="AA48" s="248"/>
      <c r="AB48" s="170"/>
    </row>
    <row r="49" spans="1:28" s="54" customFormat="1" ht="18" customHeight="1" x14ac:dyDescent="0.25">
      <c r="A49" s="595"/>
      <c r="B49" s="596"/>
      <c r="C49" s="613"/>
      <c r="D49" s="248"/>
      <c r="E49" s="194"/>
      <c r="F49" s="175"/>
      <c r="G49" s="175"/>
      <c r="H49" s="166"/>
      <c r="I49" s="167"/>
      <c r="J49" s="167"/>
      <c r="K49" s="168"/>
      <c r="L49" s="168"/>
      <c r="M49" s="168"/>
      <c r="N49" s="175"/>
      <c r="O49" s="175"/>
      <c r="P49" s="175"/>
      <c r="Q49" s="188"/>
      <c r="R49" s="188"/>
      <c r="S49" s="188"/>
      <c r="T49" s="188"/>
      <c r="U49" s="188"/>
      <c r="V49" s="248"/>
      <c r="W49" s="248"/>
      <c r="X49" s="248"/>
      <c r="Y49" s="248"/>
      <c r="Z49" s="248"/>
      <c r="AA49" s="248"/>
      <c r="AB49" s="170"/>
    </row>
    <row r="50" spans="1:28" s="54" customFormat="1" ht="15.75" customHeight="1" x14ac:dyDescent="0.25">
      <c r="A50" s="595"/>
      <c r="B50" s="596"/>
      <c r="C50" s="599"/>
      <c r="D50" s="248"/>
      <c r="E50" s="194"/>
      <c r="F50" s="175"/>
      <c r="G50" s="175"/>
      <c r="H50" s="166"/>
      <c r="I50" s="167"/>
      <c r="J50" s="167"/>
      <c r="K50" s="168"/>
      <c r="L50" s="168"/>
      <c r="M50" s="168"/>
      <c r="N50" s="175"/>
      <c r="O50" s="175"/>
      <c r="P50" s="175"/>
      <c r="Q50" s="188"/>
      <c r="R50" s="188"/>
      <c r="S50" s="188"/>
      <c r="T50" s="188"/>
      <c r="U50" s="188"/>
      <c r="V50" s="248"/>
      <c r="W50" s="248"/>
      <c r="X50" s="248"/>
      <c r="Y50" s="248"/>
      <c r="Z50" s="248"/>
      <c r="AA50" s="248"/>
      <c r="AB50" s="170"/>
    </row>
    <row r="51" spans="1:28" s="54" customFormat="1" ht="30.75" customHeight="1" x14ac:dyDescent="0.25">
      <c r="A51" s="595"/>
      <c r="B51" s="596"/>
      <c r="C51" s="598" t="s">
        <v>97</v>
      </c>
      <c r="D51" s="248"/>
      <c r="E51" s="600"/>
      <c r="F51" s="602"/>
      <c r="G51" s="251"/>
      <c r="H51" s="604"/>
      <c r="I51" s="614"/>
      <c r="J51" s="257"/>
      <c r="K51" s="604"/>
      <c r="L51" s="166"/>
      <c r="M51" s="166"/>
      <c r="N51" s="195"/>
      <c r="O51" s="195"/>
      <c r="P51" s="195"/>
      <c r="Q51" s="180"/>
      <c r="R51" s="180"/>
      <c r="S51" s="180"/>
      <c r="T51" s="180"/>
      <c r="U51" s="180"/>
      <c r="V51" s="170"/>
      <c r="W51" s="170"/>
      <c r="X51" s="170"/>
      <c r="Y51" s="170"/>
      <c r="Z51" s="170"/>
      <c r="AA51" s="170"/>
      <c r="AB51" s="170"/>
    </row>
    <row r="52" spans="1:28" s="54" customFormat="1" ht="18" customHeight="1" x14ac:dyDescent="0.25">
      <c r="A52" s="595"/>
      <c r="B52" s="596"/>
      <c r="C52" s="599"/>
      <c r="D52" s="248"/>
      <c r="E52" s="601"/>
      <c r="F52" s="603"/>
      <c r="G52" s="252"/>
      <c r="H52" s="605"/>
      <c r="I52" s="615"/>
      <c r="J52" s="258"/>
      <c r="K52" s="605"/>
      <c r="L52" s="166"/>
      <c r="M52" s="166"/>
      <c r="N52" s="195"/>
      <c r="O52" s="195"/>
      <c r="P52" s="195"/>
      <c r="Q52" s="180"/>
      <c r="R52" s="180"/>
      <c r="S52" s="180"/>
      <c r="T52" s="180"/>
      <c r="U52" s="180"/>
      <c r="V52" s="170"/>
      <c r="W52" s="170"/>
      <c r="X52" s="170"/>
      <c r="Y52" s="170"/>
      <c r="Z52" s="170"/>
      <c r="AA52" s="170"/>
      <c r="AB52" s="170"/>
    </row>
    <row r="53" spans="1:28" s="54" customFormat="1" ht="39.75" customHeight="1" x14ac:dyDescent="0.25">
      <c r="A53" s="595"/>
      <c r="B53" s="596"/>
      <c r="C53" s="249" t="s">
        <v>98</v>
      </c>
      <c r="D53" s="248"/>
      <c r="E53" s="194"/>
      <c r="F53" s="175"/>
      <c r="G53" s="175"/>
      <c r="H53" s="166"/>
      <c r="I53" s="167"/>
      <c r="J53" s="167"/>
      <c r="K53" s="168"/>
      <c r="L53" s="196"/>
      <c r="M53" s="195"/>
      <c r="N53" s="179"/>
      <c r="O53" s="179"/>
      <c r="P53" s="179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</row>
    <row r="54" spans="1:28" s="54" customFormat="1" ht="26.25" customHeight="1" x14ac:dyDescent="0.25">
      <c r="A54" s="595"/>
      <c r="B54" s="596"/>
      <c r="C54" s="172" t="s">
        <v>110</v>
      </c>
      <c r="D54" s="173"/>
      <c r="E54" s="194"/>
      <c r="F54" s="175"/>
      <c r="G54" s="175"/>
      <c r="H54" s="166"/>
      <c r="I54" s="167"/>
      <c r="J54" s="167"/>
      <c r="K54" s="168"/>
      <c r="L54" s="168"/>
      <c r="M54" s="168"/>
      <c r="N54" s="175"/>
      <c r="O54" s="175"/>
      <c r="P54" s="175"/>
      <c r="Q54" s="188"/>
      <c r="R54" s="188"/>
      <c r="S54" s="188"/>
      <c r="T54" s="188"/>
      <c r="U54" s="188"/>
      <c r="V54" s="248"/>
      <c r="W54" s="248"/>
      <c r="X54" s="248"/>
      <c r="Y54" s="248"/>
      <c r="Z54" s="248"/>
      <c r="AA54" s="248"/>
      <c r="AB54" s="248"/>
    </row>
    <row r="55" spans="1:28" s="54" customFormat="1" ht="18.75" customHeight="1" x14ac:dyDescent="0.25">
      <c r="A55" s="595"/>
      <c r="B55" s="596"/>
      <c r="C55" s="598" t="s">
        <v>99</v>
      </c>
      <c r="D55" s="248"/>
      <c r="E55" s="600"/>
      <c r="F55" s="602"/>
      <c r="G55" s="251"/>
      <c r="H55" s="604"/>
      <c r="I55" s="606"/>
      <c r="J55" s="254"/>
      <c r="K55" s="608"/>
      <c r="L55" s="168"/>
      <c r="M55" s="168"/>
      <c r="N55" s="175"/>
      <c r="O55" s="175"/>
      <c r="P55" s="175"/>
      <c r="Q55" s="188"/>
      <c r="R55" s="188"/>
      <c r="S55" s="188"/>
      <c r="T55" s="188"/>
      <c r="U55" s="188"/>
      <c r="V55" s="248"/>
      <c r="W55" s="248"/>
      <c r="X55" s="248"/>
      <c r="Y55" s="248"/>
      <c r="Z55" s="248"/>
      <c r="AA55" s="248"/>
      <c r="AB55" s="248"/>
    </row>
    <row r="56" spans="1:28" s="54" customFormat="1" ht="16.5" customHeight="1" x14ac:dyDescent="0.25">
      <c r="A56" s="595"/>
      <c r="B56" s="596"/>
      <c r="C56" s="599"/>
      <c r="D56" s="248"/>
      <c r="E56" s="601"/>
      <c r="F56" s="603"/>
      <c r="G56" s="252"/>
      <c r="H56" s="605"/>
      <c r="I56" s="607"/>
      <c r="J56" s="255"/>
      <c r="K56" s="609"/>
      <c r="L56" s="168"/>
      <c r="M56" s="168"/>
      <c r="N56" s="175"/>
      <c r="O56" s="175"/>
      <c r="P56" s="175"/>
      <c r="Q56" s="188"/>
      <c r="R56" s="188"/>
      <c r="S56" s="188"/>
      <c r="T56" s="188"/>
      <c r="U56" s="188"/>
      <c r="V56" s="248"/>
      <c r="W56" s="248"/>
      <c r="X56" s="248"/>
      <c r="Y56" s="248"/>
      <c r="Z56" s="248"/>
      <c r="AA56" s="248"/>
      <c r="AB56" s="248"/>
    </row>
    <row r="57" spans="1:28" s="54" customFormat="1" ht="26.25" customHeight="1" x14ac:dyDescent="0.25">
      <c r="A57" s="595"/>
      <c r="B57" s="596"/>
      <c r="C57" s="249" t="s">
        <v>100</v>
      </c>
      <c r="D57" s="248"/>
      <c r="E57" s="194"/>
      <c r="F57" s="175"/>
      <c r="G57" s="175"/>
      <c r="H57" s="166"/>
      <c r="I57" s="167"/>
      <c r="J57" s="167"/>
      <c r="K57" s="168"/>
      <c r="L57" s="168"/>
      <c r="M57" s="168"/>
      <c r="N57" s="175"/>
      <c r="O57" s="175"/>
      <c r="P57" s="175"/>
      <c r="Q57" s="188"/>
      <c r="R57" s="188"/>
      <c r="S57" s="188"/>
      <c r="T57" s="188"/>
      <c r="U57" s="188"/>
      <c r="V57" s="248"/>
      <c r="W57" s="248"/>
      <c r="X57" s="248"/>
      <c r="Y57" s="248"/>
      <c r="Z57" s="248"/>
      <c r="AA57" s="190"/>
      <c r="AB57" s="190"/>
    </row>
    <row r="58" spans="1:28" s="54" customFormat="1" ht="27" customHeight="1" x14ac:dyDescent="0.25">
      <c r="A58" s="595"/>
      <c r="B58" s="596"/>
      <c r="C58" s="249" t="s">
        <v>101</v>
      </c>
      <c r="D58" s="248"/>
      <c r="E58" s="194"/>
      <c r="F58" s="175"/>
      <c r="G58" s="175"/>
      <c r="H58" s="166"/>
      <c r="I58" s="167"/>
      <c r="J58" s="167"/>
      <c r="K58" s="168"/>
      <c r="L58" s="168"/>
      <c r="M58" s="168"/>
      <c r="N58" s="175"/>
      <c r="O58" s="175"/>
      <c r="P58" s="175"/>
      <c r="Q58" s="188"/>
      <c r="R58" s="188"/>
      <c r="S58" s="188"/>
      <c r="T58" s="188"/>
      <c r="U58" s="188"/>
      <c r="V58" s="248"/>
      <c r="W58" s="248"/>
      <c r="X58" s="248"/>
      <c r="Y58" s="248"/>
      <c r="Z58" s="248"/>
      <c r="AA58" s="248"/>
      <c r="AB58" s="170"/>
    </row>
    <row r="59" spans="1:28" s="54" customFormat="1" ht="28.5" customHeight="1" x14ac:dyDescent="0.25">
      <c r="A59" s="595"/>
      <c r="B59" s="596"/>
      <c r="C59" s="249" t="s">
        <v>102</v>
      </c>
      <c r="D59" s="248"/>
      <c r="E59" s="194"/>
      <c r="F59" s="175"/>
      <c r="G59" s="175"/>
      <c r="H59" s="166"/>
      <c r="I59" s="167"/>
      <c r="J59" s="167"/>
      <c r="K59" s="168"/>
      <c r="L59" s="168"/>
      <c r="M59" s="168"/>
      <c r="N59" s="175"/>
      <c r="O59" s="175"/>
      <c r="P59" s="175"/>
      <c r="Q59" s="188"/>
      <c r="R59" s="188"/>
      <c r="S59" s="188"/>
      <c r="T59" s="188"/>
      <c r="U59" s="188"/>
      <c r="V59" s="248"/>
      <c r="W59" s="248"/>
      <c r="X59" s="248"/>
      <c r="Y59" s="248"/>
      <c r="Z59" s="248"/>
      <c r="AA59" s="248"/>
      <c r="AB59" s="248"/>
    </row>
    <row r="60" spans="1:28" s="54" customFormat="1" ht="18" customHeight="1" x14ac:dyDescent="0.25">
      <c r="A60" s="595"/>
      <c r="B60" s="596"/>
      <c r="C60" s="598" t="s">
        <v>111</v>
      </c>
      <c r="D60" s="248"/>
      <c r="E60" s="600"/>
      <c r="F60" s="602"/>
      <c r="G60" s="251"/>
      <c r="H60" s="604"/>
      <c r="I60" s="606"/>
      <c r="J60" s="254"/>
      <c r="K60" s="608"/>
      <c r="L60" s="168"/>
      <c r="M60" s="168"/>
      <c r="N60" s="175"/>
      <c r="O60" s="175"/>
      <c r="P60" s="175"/>
      <c r="Q60" s="188"/>
      <c r="R60" s="188"/>
      <c r="S60" s="188"/>
      <c r="T60" s="188"/>
      <c r="U60" s="188"/>
      <c r="V60" s="248"/>
      <c r="W60" s="248"/>
      <c r="X60" s="248"/>
      <c r="Y60" s="248"/>
      <c r="Z60" s="248"/>
      <c r="AA60" s="248"/>
      <c r="AB60" s="248"/>
    </row>
    <row r="61" spans="1:28" s="54" customFormat="1" ht="12" customHeight="1" x14ac:dyDescent="0.25">
      <c r="A61" s="595"/>
      <c r="B61" s="596"/>
      <c r="C61" s="599"/>
      <c r="D61" s="248"/>
      <c r="E61" s="601"/>
      <c r="F61" s="603"/>
      <c r="G61" s="252"/>
      <c r="H61" s="605"/>
      <c r="I61" s="607"/>
      <c r="J61" s="255"/>
      <c r="K61" s="609"/>
      <c r="L61" s="168"/>
      <c r="M61" s="168"/>
      <c r="N61" s="175"/>
      <c r="O61" s="175"/>
      <c r="P61" s="175"/>
      <c r="Q61" s="188"/>
      <c r="R61" s="188"/>
      <c r="S61" s="188"/>
      <c r="T61" s="188"/>
      <c r="U61" s="188"/>
      <c r="V61" s="248"/>
      <c r="W61" s="248"/>
      <c r="X61" s="248"/>
      <c r="Y61" s="248"/>
      <c r="Z61" s="248"/>
      <c r="AA61" s="248"/>
      <c r="AB61" s="248"/>
    </row>
    <row r="62" spans="1:28" s="54" customFormat="1" ht="41.25" customHeight="1" x14ac:dyDescent="0.25">
      <c r="A62" s="595"/>
      <c r="B62" s="596"/>
      <c r="C62" s="249" t="s">
        <v>104</v>
      </c>
      <c r="D62" s="248"/>
      <c r="E62" s="194"/>
      <c r="F62" s="175"/>
      <c r="G62" s="175"/>
      <c r="H62" s="166"/>
      <c r="I62" s="167"/>
      <c r="J62" s="167"/>
      <c r="K62" s="168"/>
      <c r="L62" s="168"/>
      <c r="M62" s="168"/>
      <c r="N62" s="175"/>
      <c r="O62" s="175"/>
      <c r="P62" s="175"/>
      <c r="Q62" s="188"/>
      <c r="R62" s="188"/>
      <c r="S62" s="188"/>
      <c r="T62" s="188"/>
      <c r="U62" s="188"/>
      <c r="V62" s="188"/>
      <c r="W62" s="188"/>
      <c r="X62" s="248"/>
      <c r="Y62" s="248"/>
      <c r="Z62" s="248"/>
      <c r="AA62" s="248"/>
      <c r="AB62" s="248"/>
    </row>
    <row r="63" spans="1:28" s="54" customFormat="1" ht="26.25" customHeight="1" x14ac:dyDescent="0.25">
      <c r="A63" s="595"/>
      <c r="B63" s="596"/>
      <c r="C63" s="189" t="s">
        <v>103</v>
      </c>
      <c r="D63" s="190"/>
      <c r="E63" s="191"/>
      <c r="F63" s="191"/>
      <c r="G63" s="191"/>
      <c r="H63" s="192"/>
      <c r="I63" s="193"/>
      <c r="J63" s="193"/>
      <c r="K63" s="168"/>
      <c r="L63" s="610"/>
      <c r="M63" s="168"/>
      <c r="N63" s="175"/>
      <c r="O63" s="175"/>
      <c r="P63" s="175"/>
      <c r="Q63" s="188"/>
      <c r="R63" s="188"/>
      <c r="S63" s="188"/>
      <c r="T63" s="188"/>
      <c r="U63" s="188"/>
      <c r="V63" s="188"/>
      <c r="W63" s="188"/>
      <c r="X63" s="248"/>
      <c r="Y63" s="248"/>
      <c r="Z63" s="248"/>
      <c r="AA63" s="248"/>
      <c r="AB63" s="248"/>
    </row>
    <row r="64" spans="1:28" ht="15.75" customHeight="1" x14ac:dyDescent="0.25">
      <c r="A64" s="595"/>
      <c r="B64" s="596"/>
      <c r="C64" s="189" t="s">
        <v>121</v>
      </c>
      <c r="D64" s="190"/>
      <c r="E64" s="191"/>
      <c r="F64" s="191"/>
      <c r="G64" s="191"/>
      <c r="H64" s="192"/>
      <c r="I64" s="193"/>
      <c r="J64" s="193"/>
      <c r="K64" s="168"/>
      <c r="L64" s="611"/>
      <c r="M64" s="168"/>
      <c r="N64" s="175"/>
      <c r="O64" s="175"/>
      <c r="P64" s="175"/>
      <c r="Q64" s="188"/>
      <c r="R64" s="188"/>
      <c r="S64" s="188"/>
      <c r="T64" s="188"/>
      <c r="U64" s="188"/>
      <c r="V64" s="188"/>
      <c r="W64" s="188"/>
      <c r="X64" s="248"/>
      <c r="Y64" s="248"/>
      <c r="Z64" s="248"/>
      <c r="AA64" s="248"/>
      <c r="AB64" s="248"/>
    </row>
    <row r="65" spans="1:32" ht="24.75" customHeight="1" x14ac:dyDescent="0.25">
      <c r="A65" s="595"/>
      <c r="B65" s="596"/>
      <c r="C65" s="189" t="s">
        <v>117</v>
      </c>
      <c r="D65" s="190"/>
      <c r="E65" s="191"/>
      <c r="F65" s="191"/>
      <c r="G65" s="191"/>
      <c r="H65" s="192"/>
      <c r="I65" s="167"/>
      <c r="J65" s="167"/>
      <c r="K65" s="168"/>
      <c r="L65" s="611"/>
      <c r="M65" s="168"/>
      <c r="N65" s="175"/>
      <c r="O65" s="175"/>
      <c r="P65" s="175"/>
      <c r="Q65" s="188"/>
      <c r="R65" s="188"/>
      <c r="S65" s="188"/>
      <c r="T65" s="188"/>
      <c r="U65" s="188"/>
      <c r="V65" s="248"/>
      <c r="W65" s="248"/>
      <c r="X65" s="248"/>
      <c r="Y65" s="248"/>
      <c r="Z65" s="248"/>
      <c r="AA65" s="248"/>
      <c r="AB65" s="248"/>
    </row>
    <row r="66" spans="1:32" ht="26.25" customHeight="1" x14ac:dyDescent="0.25">
      <c r="A66" s="595"/>
      <c r="B66" s="596"/>
      <c r="C66" s="197" t="s">
        <v>88</v>
      </c>
      <c r="D66" s="190"/>
      <c r="E66" s="191"/>
      <c r="F66" s="191"/>
      <c r="G66" s="191"/>
      <c r="H66" s="192"/>
      <c r="I66" s="193"/>
      <c r="J66" s="193"/>
      <c r="K66" s="168"/>
      <c r="L66" s="611"/>
      <c r="M66" s="168"/>
      <c r="N66" s="175"/>
      <c r="O66" s="175"/>
      <c r="P66" s="175"/>
      <c r="Q66" s="188"/>
      <c r="R66" s="188"/>
      <c r="S66" s="188"/>
      <c r="T66" s="188"/>
      <c r="U66" s="188"/>
      <c r="V66" s="188"/>
      <c r="W66" s="188"/>
      <c r="X66" s="248"/>
      <c r="Y66" s="248"/>
      <c r="Z66" s="248"/>
      <c r="AA66" s="248"/>
      <c r="AB66" s="248"/>
    </row>
    <row r="67" spans="1:32" ht="29.25" customHeight="1" x14ac:dyDescent="0.25">
      <c r="A67" s="595"/>
      <c r="B67" s="596"/>
      <c r="C67" s="189" t="s">
        <v>120</v>
      </c>
      <c r="D67" s="190"/>
      <c r="E67" s="191"/>
      <c r="F67" s="191"/>
      <c r="G67" s="191"/>
      <c r="H67" s="192"/>
      <c r="I67" s="193"/>
      <c r="J67" s="193"/>
      <c r="K67" s="168"/>
      <c r="L67" s="612"/>
      <c r="M67" s="168"/>
      <c r="N67" s="175"/>
      <c r="O67" s="175"/>
      <c r="P67" s="175"/>
      <c r="Q67" s="188"/>
      <c r="R67" s="188"/>
      <c r="S67" s="188"/>
      <c r="T67" s="188"/>
      <c r="U67" s="188"/>
      <c r="V67" s="188"/>
      <c r="W67" s="188"/>
      <c r="X67" s="248"/>
      <c r="Y67" s="248"/>
      <c r="Z67" s="248"/>
      <c r="AA67" s="248"/>
      <c r="AB67" s="248"/>
    </row>
    <row r="68" spans="1:32" s="36" customFormat="1" ht="15.75" customHeight="1" x14ac:dyDescent="0.25">
      <c r="A68" s="595" t="s">
        <v>132</v>
      </c>
      <c r="B68" s="596" t="s">
        <v>112</v>
      </c>
      <c r="C68" s="249" t="s">
        <v>113</v>
      </c>
      <c r="D68" s="198"/>
      <c r="E68" s="194"/>
      <c r="F68" s="175"/>
      <c r="G68" s="175"/>
      <c r="H68" s="166"/>
      <c r="I68" s="167"/>
      <c r="J68" s="167"/>
      <c r="K68" s="168"/>
      <c r="L68" s="168"/>
      <c r="M68" s="168"/>
      <c r="N68" s="175"/>
      <c r="O68" s="175"/>
      <c r="P68" s="175"/>
      <c r="Q68" s="188"/>
      <c r="R68" s="188"/>
      <c r="S68" s="188"/>
      <c r="T68" s="188"/>
      <c r="U68" s="188"/>
      <c r="V68" s="188"/>
      <c r="W68" s="188"/>
      <c r="X68" s="248"/>
      <c r="Y68" s="248"/>
      <c r="Z68" s="248"/>
      <c r="AA68" s="248"/>
      <c r="AB68" s="248"/>
      <c r="AC68" s="54"/>
      <c r="AD68" s="54"/>
      <c r="AE68" s="54"/>
      <c r="AF68" s="54"/>
    </row>
    <row r="69" spans="1:32" s="36" customFormat="1" ht="15.75" customHeight="1" x14ac:dyDescent="0.25">
      <c r="A69" s="595"/>
      <c r="B69" s="596"/>
      <c r="C69" s="249" t="s">
        <v>114</v>
      </c>
      <c r="D69" s="198"/>
      <c r="E69" s="194"/>
      <c r="F69" s="175"/>
      <c r="G69" s="175"/>
      <c r="H69" s="166"/>
      <c r="I69" s="167"/>
      <c r="J69" s="167"/>
      <c r="K69" s="168"/>
      <c r="L69" s="168"/>
      <c r="M69" s="168"/>
      <c r="N69" s="175"/>
      <c r="O69" s="175"/>
      <c r="P69" s="175"/>
      <c r="Q69" s="188"/>
      <c r="R69" s="188"/>
      <c r="S69" s="188"/>
      <c r="T69" s="188"/>
      <c r="U69" s="188"/>
      <c r="V69" s="188"/>
      <c r="W69" s="188"/>
      <c r="X69" s="248"/>
      <c r="Y69" s="248"/>
      <c r="Z69" s="248"/>
      <c r="AA69" s="248"/>
      <c r="AB69" s="248"/>
      <c r="AC69" s="54"/>
      <c r="AD69" s="54"/>
      <c r="AE69" s="54"/>
      <c r="AF69" s="54"/>
    </row>
    <row r="70" spans="1:32" s="36" customFormat="1" ht="16.5" customHeight="1" x14ac:dyDescent="0.25">
      <c r="A70" s="595"/>
      <c r="B70" s="596"/>
      <c r="C70" s="249" t="s">
        <v>115</v>
      </c>
      <c r="D70" s="198"/>
      <c r="E70" s="194"/>
      <c r="F70" s="175"/>
      <c r="G70" s="175"/>
      <c r="H70" s="166"/>
      <c r="I70" s="167"/>
      <c r="J70" s="167"/>
      <c r="K70" s="168"/>
      <c r="L70" s="168"/>
      <c r="M70" s="168"/>
      <c r="N70" s="175"/>
      <c r="O70" s="175"/>
      <c r="P70" s="175"/>
      <c r="Q70" s="188"/>
      <c r="R70" s="188"/>
      <c r="S70" s="188"/>
      <c r="T70" s="188"/>
      <c r="U70" s="191"/>
      <c r="V70" s="191"/>
      <c r="W70" s="191"/>
      <c r="X70" s="190"/>
      <c r="Y70" s="248"/>
      <c r="Z70" s="248"/>
      <c r="AA70" s="248"/>
      <c r="AB70" s="248"/>
      <c r="AC70" s="54"/>
      <c r="AD70" s="54"/>
      <c r="AE70" s="54"/>
      <c r="AF70" s="54"/>
    </row>
    <row r="71" spans="1:32" ht="27" customHeight="1" x14ac:dyDescent="0.25">
      <c r="A71" s="595" t="s">
        <v>133</v>
      </c>
      <c r="B71" s="596" t="s">
        <v>66</v>
      </c>
      <c r="C71" s="249" t="s">
        <v>68</v>
      </c>
      <c r="D71" s="248"/>
      <c r="E71" s="170"/>
      <c r="F71" s="170"/>
      <c r="G71" s="170"/>
      <c r="H71" s="166"/>
      <c r="I71" s="167"/>
      <c r="J71" s="167"/>
      <c r="K71" s="168"/>
      <c r="L71" s="168"/>
      <c r="M71" s="168"/>
      <c r="N71" s="199"/>
      <c r="O71" s="199"/>
      <c r="P71" s="199"/>
      <c r="Q71" s="170"/>
      <c r="R71" s="170"/>
      <c r="S71" s="170"/>
      <c r="T71" s="188"/>
      <c r="U71" s="188"/>
      <c r="V71" s="248"/>
      <c r="W71" s="248"/>
      <c r="X71" s="248"/>
      <c r="Y71" s="248"/>
      <c r="Z71" s="248"/>
      <c r="AA71" s="248"/>
      <c r="AB71" s="170"/>
    </row>
    <row r="72" spans="1:32" ht="24" customHeight="1" x14ac:dyDescent="0.25">
      <c r="A72" s="595"/>
      <c r="B72" s="596"/>
      <c r="C72" s="249" t="s">
        <v>65</v>
      </c>
      <c r="D72" s="248"/>
      <c r="E72" s="248"/>
      <c r="F72" s="248"/>
      <c r="G72" s="248"/>
      <c r="H72" s="166"/>
      <c r="I72" s="167"/>
      <c r="J72" s="167"/>
      <c r="K72" s="168"/>
      <c r="L72" s="168"/>
      <c r="M72" s="168"/>
      <c r="N72" s="175"/>
      <c r="O72" s="175"/>
      <c r="P72" s="175"/>
      <c r="Q72" s="188"/>
      <c r="R72" s="188"/>
      <c r="S72" s="188"/>
      <c r="T72" s="188"/>
      <c r="U72" s="188"/>
      <c r="V72" s="188"/>
      <c r="W72" s="188"/>
      <c r="X72" s="188"/>
      <c r="Y72" s="188"/>
      <c r="Z72" s="248"/>
      <c r="AA72" s="248"/>
      <c r="AB72" s="248"/>
    </row>
    <row r="73" spans="1:32" ht="19.5" customHeight="1" x14ac:dyDescent="0.25">
      <c r="A73" s="595"/>
      <c r="B73" s="596"/>
      <c r="C73" s="249" t="s">
        <v>85</v>
      </c>
      <c r="D73" s="248"/>
      <c r="E73" s="248"/>
      <c r="F73" s="248"/>
      <c r="G73" s="248"/>
      <c r="H73" s="166"/>
      <c r="I73" s="167"/>
      <c r="J73" s="167"/>
      <c r="K73" s="168"/>
      <c r="L73" s="168"/>
      <c r="M73" s="168"/>
      <c r="N73" s="175"/>
      <c r="O73" s="175"/>
      <c r="P73" s="175"/>
      <c r="Q73" s="188"/>
      <c r="R73" s="188"/>
      <c r="S73" s="188"/>
      <c r="T73" s="188"/>
      <c r="U73" s="188"/>
      <c r="V73" s="188"/>
      <c r="W73" s="188"/>
      <c r="X73" s="188"/>
      <c r="Y73" s="188"/>
      <c r="Z73" s="248"/>
      <c r="AA73" s="248"/>
      <c r="AB73" s="248"/>
    </row>
    <row r="74" spans="1:32" ht="27.75" customHeight="1" x14ac:dyDescent="0.25">
      <c r="A74" s="595"/>
      <c r="B74" s="596"/>
      <c r="C74" s="189" t="s">
        <v>87</v>
      </c>
      <c r="D74" s="190"/>
      <c r="E74" s="190"/>
      <c r="F74" s="190"/>
      <c r="G74" s="190"/>
      <c r="H74" s="192"/>
      <c r="I74" s="193"/>
      <c r="J74" s="193"/>
      <c r="K74" s="168"/>
      <c r="L74" s="200"/>
      <c r="M74" s="168"/>
      <c r="N74" s="175"/>
      <c r="O74" s="175"/>
      <c r="P74" s="175"/>
      <c r="Q74" s="188"/>
      <c r="R74" s="188"/>
      <c r="S74" s="188"/>
      <c r="T74" s="188"/>
      <c r="U74" s="188"/>
      <c r="V74" s="188"/>
      <c r="W74" s="188"/>
      <c r="X74" s="188"/>
      <c r="Y74" s="188"/>
      <c r="Z74" s="248"/>
      <c r="AA74" s="248"/>
      <c r="AB74" s="248"/>
    </row>
    <row r="75" spans="1:32" s="5" customFormat="1" ht="37.5" customHeight="1" x14ac:dyDescent="0.25">
      <c r="A75" s="201" t="s">
        <v>55</v>
      </c>
      <c r="B75" s="202" t="s">
        <v>56</v>
      </c>
      <c r="C75" s="203" t="s">
        <v>56</v>
      </c>
      <c r="D75" s="204"/>
      <c r="E75" s="204"/>
      <c r="F75" s="204"/>
      <c r="G75" s="204"/>
      <c r="H75" s="205"/>
      <c r="I75" s="206"/>
      <c r="J75" s="206"/>
      <c r="K75" s="256"/>
      <c r="L75" s="200"/>
      <c r="M75" s="168"/>
      <c r="N75" s="175"/>
      <c r="O75" s="175"/>
      <c r="P75" s="175"/>
      <c r="Q75" s="188"/>
      <c r="R75" s="188"/>
      <c r="S75" s="188"/>
      <c r="T75" s="188"/>
      <c r="U75" s="188"/>
      <c r="V75" s="188"/>
      <c r="W75" s="188"/>
      <c r="X75" s="188"/>
      <c r="Y75" s="188"/>
      <c r="Z75" s="248"/>
      <c r="AA75" s="248"/>
      <c r="AB75" s="248"/>
    </row>
    <row r="76" spans="1:32" s="5" customFormat="1" ht="23.25" customHeight="1" x14ac:dyDescent="0.25">
      <c r="A76" s="248" t="s">
        <v>96</v>
      </c>
      <c r="B76" s="249"/>
      <c r="C76" s="250" t="s">
        <v>80</v>
      </c>
      <c r="D76" s="207"/>
      <c r="E76" s="204"/>
      <c r="F76" s="204"/>
      <c r="G76" s="204"/>
      <c r="H76" s="253"/>
      <c r="I76" s="206"/>
      <c r="J76" s="206"/>
      <c r="K76" s="256"/>
      <c r="L76" s="200"/>
      <c r="M76" s="168"/>
      <c r="N76" s="175"/>
      <c r="O76" s="175"/>
      <c r="P76" s="175"/>
      <c r="Q76" s="188"/>
      <c r="R76" s="188"/>
      <c r="S76" s="188"/>
      <c r="T76" s="188"/>
      <c r="U76" s="188"/>
      <c r="V76" s="188"/>
      <c r="W76" s="188"/>
      <c r="X76" s="188"/>
      <c r="Y76" s="188"/>
      <c r="Z76" s="248"/>
      <c r="AA76" s="248"/>
      <c r="AB76" s="248"/>
    </row>
    <row r="77" spans="1:32" s="5" customFormat="1" ht="29.25" customHeight="1" x14ac:dyDescent="0.25">
      <c r="A77" s="181" t="s">
        <v>96</v>
      </c>
      <c r="B77" s="183" t="s">
        <v>138</v>
      </c>
      <c r="C77" s="203" t="s">
        <v>119</v>
      </c>
      <c r="D77" s="207"/>
      <c r="E77" s="204"/>
      <c r="F77" s="204"/>
      <c r="G77" s="204"/>
      <c r="H77" s="253"/>
      <c r="I77" s="206"/>
      <c r="J77" s="206"/>
      <c r="K77" s="256"/>
      <c r="L77" s="200"/>
      <c r="M77" s="168"/>
      <c r="N77" s="175"/>
      <c r="O77" s="175"/>
      <c r="P77" s="175"/>
      <c r="Q77" s="188"/>
      <c r="R77" s="188"/>
      <c r="S77" s="188"/>
      <c r="T77" s="188"/>
      <c r="U77" s="188"/>
      <c r="V77" s="188"/>
      <c r="W77" s="188"/>
      <c r="X77" s="188"/>
      <c r="Y77" s="188"/>
      <c r="Z77" s="248"/>
      <c r="AA77" s="248"/>
      <c r="AB77" s="248"/>
    </row>
    <row r="78" spans="1:32" s="5" customFormat="1" ht="39" customHeight="1" x14ac:dyDescent="0.25">
      <c r="A78" s="181"/>
      <c r="B78" s="183"/>
      <c r="C78" s="203" t="s">
        <v>89</v>
      </c>
      <c r="D78" s="204"/>
      <c r="E78" s="204"/>
      <c r="F78" s="204"/>
      <c r="G78" s="204"/>
      <c r="H78" s="205"/>
      <c r="I78" s="206"/>
      <c r="J78" s="206"/>
      <c r="K78" s="256"/>
      <c r="L78" s="200"/>
      <c r="M78" s="168"/>
      <c r="N78" s="175"/>
      <c r="O78" s="175"/>
      <c r="P78" s="175"/>
      <c r="Q78" s="188"/>
      <c r="R78" s="188"/>
      <c r="S78" s="188"/>
      <c r="T78" s="188"/>
      <c r="U78" s="188"/>
      <c r="V78" s="188"/>
      <c r="W78" s="188"/>
      <c r="X78" s="188"/>
      <c r="Y78" s="188"/>
      <c r="Z78" s="248"/>
      <c r="AA78" s="248"/>
      <c r="AB78" s="248"/>
    </row>
    <row r="79" spans="1:32" s="5" customFormat="1" ht="38.25" customHeight="1" x14ac:dyDescent="0.25">
      <c r="A79" s="181"/>
      <c r="B79" s="183"/>
      <c r="C79" s="203" t="s">
        <v>90</v>
      </c>
      <c r="D79" s="204"/>
      <c r="E79" s="204"/>
      <c r="F79" s="204"/>
      <c r="G79" s="204"/>
      <c r="H79" s="205"/>
      <c r="I79" s="206"/>
      <c r="J79" s="206"/>
      <c r="K79" s="256"/>
      <c r="L79" s="200"/>
      <c r="M79" s="168"/>
      <c r="N79" s="175"/>
      <c r="O79" s="175"/>
      <c r="P79" s="175"/>
      <c r="Q79" s="188"/>
      <c r="R79" s="188"/>
      <c r="S79" s="188"/>
      <c r="T79" s="188"/>
      <c r="U79" s="188"/>
      <c r="V79" s="188"/>
      <c r="W79" s="188"/>
      <c r="X79" s="188"/>
      <c r="Y79" s="188"/>
      <c r="Z79" s="248"/>
      <c r="AA79" s="248"/>
      <c r="AB79" s="248"/>
    </row>
    <row r="80" spans="1:32" s="36" customFormat="1" ht="16.5" customHeight="1" x14ac:dyDescent="0.25">
      <c r="A80" s="248"/>
      <c r="B80" s="249"/>
      <c r="C80" s="250"/>
      <c r="D80" s="208"/>
      <c r="E80" s="204"/>
      <c r="F80" s="204"/>
      <c r="G80" s="204"/>
      <c r="H80" s="209"/>
      <c r="I80" s="206"/>
      <c r="J80" s="206"/>
      <c r="K80" s="256"/>
      <c r="L80" s="200"/>
      <c r="M80" s="168"/>
      <c r="N80" s="175"/>
      <c r="O80" s="175"/>
      <c r="P80" s="175"/>
      <c r="Q80" s="188"/>
      <c r="R80" s="188"/>
      <c r="S80" s="188"/>
      <c r="T80" s="188"/>
      <c r="U80" s="188"/>
      <c r="V80" s="188"/>
      <c r="W80" s="188"/>
      <c r="X80" s="188"/>
      <c r="Y80" s="188"/>
      <c r="Z80" s="248"/>
      <c r="AA80" s="248"/>
      <c r="AB80" s="248"/>
    </row>
    <row r="81" spans="1:32" s="5" customFormat="1" ht="19.5" customHeight="1" x14ac:dyDescent="0.25">
      <c r="A81" s="181" t="s">
        <v>135</v>
      </c>
      <c r="B81" s="183" t="s">
        <v>70</v>
      </c>
      <c r="C81" s="203" t="s">
        <v>70</v>
      </c>
      <c r="D81" s="204"/>
      <c r="E81" s="204"/>
      <c r="F81" s="204"/>
      <c r="G81" s="204"/>
      <c r="H81" s="205"/>
      <c r="I81" s="206"/>
      <c r="J81" s="206"/>
      <c r="K81" s="256"/>
      <c r="L81" s="200"/>
      <c r="M81" s="168"/>
      <c r="N81" s="175"/>
      <c r="O81" s="175"/>
      <c r="P81" s="175"/>
      <c r="Q81" s="188"/>
      <c r="R81" s="188"/>
      <c r="S81" s="188"/>
      <c r="T81" s="188"/>
      <c r="U81" s="188"/>
      <c r="V81" s="188"/>
      <c r="W81" s="188"/>
      <c r="X81" s="188"/>
      <c r="Y81" s="188"/>
      <c r="Z81" s="248"/>
      <c r="AA81" s="248"/>
      <c r="AB81" s="248"/>
    </row>
    <row r="82" spans="1:32" s="5" customFormat="1" ht="33" customHeight="1" x14ac:dyDescent="0.25">
      <c r="A82" s="181" t="s">
        <v>136</v>
      </c>
      <c r="B82" s="183" t="s">
        <v>57</v>
      </c>
      <c r="C82" s="203" t="s">
        <v>57</v>
      </c>
      <c r="D82" s="204"/>
      <c r="E82" s="204"/>
      <c r="F82" s="204"/>
      <c r="G82" s="204"/>
      <c r="H82" s="205"/>
      <c r="I82" s="206"/>
      <c r="J82" s="206"/>
      <c r="K82" s="256"/>
      <c r="L82" s="200"/>
      <c r="M82" s="168"/>
      <c r="N82" s="175"/>
      <c r="O82" s="175"/>
      <c r="P82" s="175"/>
      <c r="Q82" s="188"/>
      <c r="R82" s="188"/>
      <c r="S82" s="188"/>
      <c r="T82" s="188"/>
      <c r="U82" s="188"/>
      <c r="V82" s="188"/>
      <c r="W82" s="188"/>
      <c r="X82" s="188"/>
      <c r="Y82" s="188"/>
      <c r="Z82" s="248"/>
      <c r="AA82" s="248"/>
      <c r="AB82" s="248"/>
    </row>
    <row r="83" spans="1:32" s="148" customFormat="1" ht="27.75" customHeight="1" x14ac:dyDescent="0.25">
      <c r="A83" s="210"/>
      <c r="B83" s="210"/>
      <c r="C83" s="210"/>
      <c r="D83" s="201"/>
      <c r="E83" s="248"/>
      <c r="F83" s="248"/>
      <c r="G83" s="248"/>
      <c r="H83" s="201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170"/>
      <c r="AA83" s="170"/>
      <c r="AB83" s="211"/>
    </row>
    <row r="84" spans="1:32" ht="20.25" customHeight="1" x14ac:dyDescent="0.25">
      <c r="A84" s="212" t="s">
        <v>93</v>
      </c>
      <c r="B84" s="213"/>
      <c r="C84" s="214"/>
      <c r="D84" s="215"/>
      <c r="E84" s="215"/>
      <c r="F84" s="216"/>
      <c r="G84" s="216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</row>
    <row r="85" spans="1:32" s="54" customFormat="1" ht="20.25" customHeight="1" x14ac:dyDescent="0.25">
      <c r="A85" s="218" t="s">
        <v>71</v>
      </c>
      <c r="B85" s="219" t="s">
        <v>91</v>
      </c>
      <c r="C85" s="250"/>
      <c r="D85" s="207"/>
      <c r="E85" s="204"/>
      <c r="F85" s="204"/>
      <c r="G85" s="204"/>
      <c r="H85" s="253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</row>
    <row r="86" spans="1:32" s="54" customFormat="1" ht="20.25" customHeight="1" x14ac:dyDescent="0.25">
      <c r="A86" s="220" t="s">
        <v>72</v>
      </c>
      <c r="B86" s="221" t="s">
        <v>73</v>
      </c>
      <c r="C86" s="250"/>
      <c r="D86" s="207"/>
      <c r="E86" s="204"/>
      <c r="F86" s="204"/>
      <c r="G86" s="204"/>
      <c r="H86" s="253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</row>
    <row r="87" spans="1:32" x14ac:dyDescent="0.25">
      <c r="A87" s="222"/>
      <c r="B87" s="223" t="s">
        <v>74</v>
      </c>
      <c r="C87" s="202"/>
      <c r="D87" s="201"/>
      <c r="E87" s="248"/>
      <c r="F87" s="248"/>
      <c r="G87" s="248"/>
      <c r="H87" s="224"/>
      <c r="I87" s="248"/>
      <c r="J87" s="248"/>
      <c r="K87" s="248"/>
      <c r="L87" s="248"/>
      <c r="M87" s="248"/>
      <c r="N87" s="187"/>
      <c r="O87" s="187"/>
      <c r="P87" s="187"/>
      <c r="Q87" s="187"/>
      <c r="R87" s="187"/>
      <c r="S87" s="187"/>
      <c r="T87" s="187"/>
      <c r="U87" s="187"/>
      <c r="V87" s="225"/>
      <c r="W87" s="225"/>
      <c r="X87" s="225"/>
      <c r="Y87" s="225"/>
      <c r="Z87" s="225"/>
      <c r="AA87" s="225"/>
      <c r="AB87" s="171"/>
    </row>
    <row r="88" spans="1:32" ht="27" customHeight="1" x14ac:dyDescent="0.25">
      <c r="I88" s="5"/>
      <c r="J88" s="5"/>
      <c r="K88" s="5"/>
      <c r="L88" s="5"/>
      <c r="M88" s="5"/>
      <c r="O88" s="5"/>
      <c r="Q88" s="5"/>
      <c r="U88" s="5"/>
      <c r="Y88" s="5"/>
      <c r="AA88" s="5"/>
    </row>
    <row r="89" spans="1:32" s="8" customFormat="1" x14ac:dyDescent="0.25">
      <c r="A89"/>
      <c r="B89"/>
      <c r="C89"/>
      <c r="D89" s="104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36"/>
      <c r="S89" s="5"/>
      <c r="T89" s="36"/>
      <c r="U89" s="5"/>
      <c r="V89" s="36"/>
      <c r="W89" s="5"/>
      <c r="X89" s="36"/>
      <c r="Y89" s="5"/>
      <c r="Z89" s="36"/>
      <c r="AA89" s="5"/>
      <c r="AB89" s="36"/>
      <c r="AC89" s="65"/>
      <c r="AD89" s="65"/>
      <c r="AE89" s="65"/>
      <c r="AF89" s="65"/>
    </row>
    <row r="90" spans="1:32" x14ac:dyDescent="0.25">
      <c r="I90" s="5"/>
      <c r="J90" s="5"/>
      <c r="K90" s="5"/>
      <c r="L90" s="5"/>
      <c r="M90" s="5"/>
      <c r="O90" s="5"/>
      <c r="Q90" s="5"/>
      <c r="U90" s="5"/>
      <c r="Y90" s="5"/>
      <c r="AA90" s="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T92" s="134"/>
      <c r="U92" s="38"/>
      <c r="V92" s="134"/>
      <c r="W92" s="38"/>
      <c r="Y92" s="5"/>
      <c r="AA92" s="5"/>
    </row>
    <row r="93" spans="1:32" x14ac:dyDescent="0.25">
      <c r="I93" s="5"/>
      <c r="J93" s="5"/>
      <c r="K93" s="39" t="s">
        <v>92</v>
      </c>
      <c r="L93" s="39"/>
      <c r="M93" s="39"/>
      <c r="N93" s="39"/>
      <c r="O93" s="39"/>
      <c r="P93" s="39"/>
      <c r="Q93" s="39"/>
      <c r="U93" s="5"/>
      <c r="V93" s="132"/>
      <c r="W93" s="39"/>
      <c r="Y93" s="5"/>
      <c r="AA93" s="5"/>
    </row>
    <row r="94" spans="1:32" x14ac:dyDescent="0.25">
      <c r="I94" s="5"/>
      <c r="J94" s="5"/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s="54" customFormat="1" x14ac:dyDescent="0.25">
      <c r="A95"/>
      <c r="B95"/>
      <c r="C95"/>
      <c r="D95" s="104"/>
      <c r="E95"/>
      <c r="F95"/>
      <c r="G95"/>
      <c r="H95"/>
      <c r="I95" s="5"/>
      <c r="J95" s="5"/>
      <c r="K95" s="39"/>
      <c r="L95" s="39"/>
      <c r="M95" s="39"/>
      <c r="N95" s="39"/>
      <c r="O95" s="39"/>
      <c r="P95" s="5"/>
      <c r="Q95" s="5"/>
      <c r="R95" s="132"/>
      <c r="S95" s="39"/>
      <c r="T95" s="135"/>
      <c r="U95" s="40"/>
      <c r="V95" s="135"/>
      <c r="W95" s="40"/>
      <c r="X95" s="36"/>
      <c r="Y95" s="5"/>
      <c r="Z95" s="36"/>
      <c r="AA95" s="5"/>
      <c r="AB95" s="36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36"/>
      <c r="S96" s="5"/>
      <c r="T96" s="134"/>
      <c r="U96" s="38"/>
      <c r="V96" s="134"/>
      <c r="W96" s="38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97"/>
      <c r="J99" s="597"/>
      <c r="K99" s="597"/>
      <c r="L99" s="597"/>
      <c r="M99" s="597"/>
      <c r="N99" s="597"/>
      <c r="O99" s="597"/>
      <c r="P99" s="597"/>
      <c r="Q99" s="597"/>
      <c r="R99" s="597"/>
      <c r="S99" s="597"/>
      <c r="T99" s="597"/>
      <c r="U99" s="597"/>
      <c r="V99" s="597"/>
      <c r="W99" s="231"/>
      <c r="X99" s="138"/>
      <c r="Y99" s="6"/>
      <c r="Z99" s="138"/>
      <c r="AA99" s="6"/>
      <c r="AB99" s="138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"/>
      <c r="J100" s="5"/>
      <c r="K100" s="5"/>
      <c r="L100" s="5"/>
      <c r="M100" s="5"/>
      <c r="N100" s="5"/>
      <c r="O100" s="5"/>
      <c r="P100" s="5"/>
      <c r="Q100" s="5"/>
      <c r="R100" s="36"/>
      <c r="S100" s="5"/>
      <c r="T100" s="36"/>
      <c r="U100" s="5"/>
      <c r="V100" s="36"/>
      <c r="W100" s="5"/>
      <c r="X100" s="36"/>
      <c r="Y100" s="5"/>
      <c r="Z100" s="36"/>
      <c r="AA100" s="5"/>
      <c r="AB100" s="36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ht="12.75" customHeigh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  <c r="AC105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8:A29"/>
    <mergeCell ref="B28:B29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B25:B26"/>
    <mergeCell ref="AC25:AF25"/>
    <mergeCell ref="AC26:AF26"/>
    <mergeCell ref="AC27:AF27"/>
    <mergeCell ref="H55:H56"/>
    <mergeCell ref="I55:I56"/>
    <mergeCell ref="A31:A32"/>
    <mergeCell ref="B31:B32"/>
    <mergeCell ref="A33:A37"/>
    <mergeCell ref="B33:B37"/>
    <mergeCell ref="A40:A47"/>
    <mergeCell ref="B40:B47"/>
    <mergeCell ref="K60:K61"/>
    <mergeCell ref="L63:L67"/>
    <mergeCell ref="K55:K56"/>
    <mergeCell ref="L45:L47"/>
    <mergeCell ref="A48:A67"/>
    <mergeCell ref="B48:B67"/>
    <mergeCell ref="C48:C50"/>
    <mergeCell ref="C51:C52"/>
    <mergeCell ref="E51:E52"/>
    <mergeCell ref="F51:F52"/>
    <mergeCell ref="H51:H52"/>
    <mergeCell ref="I51:I52"/>
    <mergeCell ref="K51:K52"/>
    <mergeCell ref="C55:C56"/>
    <mergeCell ref="E55:E56"/>
    <mergeCell ref="F55:F56"/>
    <mergeCell ref="C60:C61"/>
    <mergeCell ref="E60:E61"/>
    <mergeCell ref="F60:F61"/>
    <mergeCell ref="H60:H61"/>
    <mergeCell ref="I60:I61"/>
    <mergeCell ref="A68:A70"/>
    <mergeCell ref="B68:B70"/>
    <mergeCell ref="A71:A74"/>
    <mergeCell ref="B71:B74"/>
    <mergeCell ref="I99:V9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view="pageBreakPreview" zoomScaleSheetLayoutView="100" workbookViewId="0">
      <selection activeCell="C30" sqref="C30"/>
    </sheetView>
  </sheetViews>
  <sheetFormatPr defaultRowHeight="15" x14ac:dyDescent="0.25"/>
  <cols>
    <col min="1" max="1" width="9.140625" customWidth="1"/>
    <col min="2" max="2" width="21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154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153</v>
      </c>
      <c r="C2" s="578" t="s">
        <v>172</v>
      </c>
      <c r="D2" s="581" t="s">
        <v>137</v>
      </c>
      <c r="E2" s="584" t="s">
        <v>173</v>
      </c>
      <c r="F2" s="585"/>
      <c r="G2" s="246"/>
      <c r="H2" s="586" t="s">
        <v>178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174</v>
      </c>
      <c r="F3" s="589"/>
      <c r="G3" s="590"/>
      <c r="H3" s="591" t="s">
        <v>177</v>
      </c>
      <c r="I3" s="584" t="s">
        <v>179</v>
      </c>
      <c r="J3" s="585"/>
      <c r="K3" s="585"/>
      <c r="L3" s="594"/>
      <c r="M3" s="584" t="s">
        <v>185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175</v>
      </c>
      <c r="F4" s="565" t="s">
        <v>176</v>
      </c>
      <c r="G4" s="565" t="s">
        <v>181</v>
      </c>
      <c r="H4" s="592"/>
      <c r="I4" s="565" t="s">
        <v>180</v>
      </c>
      <c r="J4" s="565" t="s">
        <v>182</v>
      </c>
      <c r="K4" s="565" t="s">
        <v>183</v>
      </c>
      <c r="L4" s="565" t="s">
        <v>184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37.5" customHeight="1" x14ac:dyDescent="0.25">
      <c r="A8" s="19" t="s">
        <v>156</v>
      </c>
      <c r="B8" s="19" t="s">
        <v>155</v>
      </c>
      <c r="C8" s="19"/>
      <c r="D8" s="19">
        <v>60</v>
      </c>
      <c r="E8" s="19"/>
      <c r="F8" s="19"/>
      <c r="G8" s="19"/>
      <c r="H8" s="80">
        <v>1440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194</v>
      </c>
      <c r="AD8" s="624"/>
      <c r="AE8" s="624"/>
      <c r="AF8" s="625"/>
    </row>
    <row r="9" spans="1:32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157</v>
      </c>
      <c r="B10" s="557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6" si="0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 t="s">
        <v>190</v>
      </c>
      <c r="AD10" s="618"/>
      <c r="AE10" s="618"/>
      <c r="AF10" s="619"/>
    </row>
    <row r="11" spans="1:32" x14ac:dyDescent="0.25">
      <c r="A11" s="93" t="s">
        <v>158</v>
      </c>
      <c r="B11" s="558"/>
      <c r="C11" s="230" t="s">
        <v>141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 t="s">
        <v>190</v>
      </c>
      <c r="AD11" s="618"/>
      <c r="AE11" s="618"/>
      <c r="AF11" s="619"/>
    </row>
    <row r="12" spans="1:32" ht="24" x14ac:dyDescent="0.25">
      <c r="A12" s="93" t="s">
        <v>159</v>
      </c>
      <c r="B12" s="558"/>
      <c r="C12" s="230" t="s">
        <v>142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93" t="s">
        <v>160</v>
      </c>
      <c r="B13" s="558"/>
      <c r="C13" s="230" t="s">
        <v>143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 t="s">
        <v>200</v>
      </c>
      <c r="AD13" s="618"/>
      <c r="AE13" s="618"/>
      <c r="AF13" s="619"/>
    </row>
    <row r="14" spans="1:32" x14ac:dyDescent="0.25">
      <c r="A14" s="93" t="s">
        <v>161</v>
      </c>
      <c r="B14" s="558"/>
      <c r="C14" s="230" t="s">
        <v>144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 t="s">
        <v>195</v>
      </c>
      <c r="AD14" s="618"/>
      <c r="AE14" s="618"/>
      <c r="AF14" s="619"/>
    </row>
    <row r="15" spans="1:32" x14ac:dyDescent="0.25">
      <c r="A15" s="93" t="s">
        <v>162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39">
        <f t="shared" si="0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 t="s">
        <v>197</v>
      </c>
      <c r="AD15" s="618"/>
      <c r="AE15" s="618"/>
      <c r="AF15" s="619"/>
    </row>
    <row r="16" spans="1:32" x14ac:dyDescent="0.25">
      <c r="A16" s="93" t="s">
        <v>163</v>
      </c>
      <c r="B16" s="558"/>
      <c r="C16" s="230" t="s">
        <v>37</v>
      </c>
      <c r="D16" s="229">
        <v>3</v>
      </c>
      <c r="E16" s="229"/>
      <c r="F16" s="229"/>
      <c r="G16" s="99"/>
      <c r="H16" s="239">
        <f t="shared" si="0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 t="s">
        <v>198</v>
      </c>
      <c r="AD16" s="618"/>
      <c r="AE16" s="618"/>
      <c r="AF16" s="619"/>
    </row>
    <row r="17" spans="1:32" ht="28.5" customHeight="1" x14ac:dyDescent="0.25">
      <c r="A17" s="93" t="s">
        <v>164</v>
      </c>
      <c r="B17" s="558"/>
      <c r="C17" s="230" t="s">
        <v>145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 t="s">
        <v>192</v>
      </c>
      <c r="AD17" s="618"/>
      <c r="AE17" s="618"/>
      <c r="AF17" s="619"/>
    </row>
    <row r="18" spans="1:32" x14ac:dyDescent="0.25">
      <c r="A18" s="93" t="s">
        <v>165</v>
      </c>
      <c r="B18" s="558"/>
      <c r="C18" s="49" t="s">
        <v>146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 t="s">
        <v>193</v>
      </c>
      <c r="AD18" s="618"/>
      <c r="AE18" s="618"/>
      <c r="AF18" s="619"/>
    </row>
    <row r="19" spans="1:32" x14ac:dyDescent="0.25">
      <c r="A19" s="93" t="s">
        <v>166</v>
      </c>
      <c r="B19" s="559"/>
      <c r="C19" s="230" t="s">
        <v>147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168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 t="s">
        <v>199</v>
      </c>
      <c r="AD22" s="618"/>
      <c r="AE22" s="618"/>
      <c r="AF22" s="619"/>
    </row>
    <row r="23" spans="1:32" x14ac:dyDescent="0.25">
      <c r="A23" s="229" t="s">
        <v>169</v>
      </c>
      <c r="B23" s="561"/>
      <c r="C23" s="230" t="s">
        <v>150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 t="s">
        <v>196</v>
      </c>
      <c r="AD23" s="618"/>
      <c r="AE23" s="618"/>
      <c r="AF23" s="619"/>
    </row>
    <row r="24" spans="1:32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4" customFormat="1" x14ac:dyDescent="0.25">
      <c r="A25" s="229" t="s">
        <v>170</v>
      </c>
      <c r="B25" s="560"/>
      <c r="C25" s="230" t="s">
        <v>39</v>
      </c>
      <c r="D25" s="229">
        <v>3</v>
      </c>
      <c r="E25" s="244"/>
      <c r="F25" s="244"/>
      <c r="G25" s="35"/>
      <c r="H25" s="239">
        <f t="shared" si="0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51"/>
      <c r="Z25" s="1"/>
      <c r="AA25" s="50"/>
      <c r="AB25" s="125"/>
      <c r="AC25" s="620"/>
      <c r="AD25" s="621"/>
      <c r="AE25" s="621"/>
      <c r="AF25" s="622"/>
    </row>
    <row r="26" spans="1:32" s="54" customFormat="1" x14ac:dyDescent="0.25">
      <c r="A26" s="229" t="s">
        <v>171</v>
      </c>
      <c r="B26" s="561"/>
      <c r="C26" s="230" t="s">
        <v>139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163"/>
      <c r="K26" s="3"/>
      <c r="L26" s="53"/>
      <c r="M26" s="53"/>
      <c r="N26" s="71"/>
      <c r="O26" s="51"/>
      <c r="P26" s="51"/>
      <c r="Q26" s="51">
        <v>9</v>
      </c>
      <c r="R26" s="125">
        <v>72</v>
      </c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79" customFormat="1" x14ac:dyDescent="0.25">
      <c r="A27" s="92" t="s">
        <v>45</v>
      </c>
      <c r="B27" s="95" t="s">
        <v>152</v>
      </c>
      <c r="C27" s="20"/>
      <c r="D27" s="94">
        <f>SUM(D10:D26)</f>
        <v>57</v>
      </c>
      <c r="E27" s="21">
        <v>5</v>
      </c>
      <c r="F27" s="22"/>
      <c r="G27" s="22"/>
      <c r="H27" s="23">
        <f>SUM(H10:H26)</f>
        <v>1368</v>
      </c>
      <c r="I27" s="23"/>
      <c r="J27" s="23"/>
      <c r="K27" s="23"/>
      <c r="L27" s="23"/>
      <c r="M27" s="23">
        <f t="shared" ref="M27:R27" si="1">SUM(M10:M26)</f>
        <v>36</v>
      </c>
      <c r="N27" s="23">
        <f t="shared" si="1"/>
        <v>720</v>
      </c>
      <c r="O27" s="23">
        <f t="shared" si="1"/>
        <v>36</v>
      </c>
      <c r="P27" s="23">
        <f t="shared" si="1"/>
        <v>576</v>
      </c>
      <c r="Q27" s="23">
        <f t="shared" si="1"/>
        <v>9</v>
      </c>
      <c r="R27" s="128">
        <f t="shared" si="1"/>
        <v>72</v>
      </c>
      <c r="S27" s="23"/>
      <c r="T27" s="128"/>
      <c r="U27" s="23"/>
      <c r="V27" s="128"/>
      <c r="W27" s="23"/>
      <c r="X27" s="128"/>
      <c r="Y27" s="23"/>
      <c r="Z27" s="128"/>
      <c r="AA27" s="23"/>
      <c r="AB27" s="128"/>
      <c r="AC27" s="617"/>
      <c r="AD27" s="618"/>
      <c r="AE27" s="618"/>
      <c r="AF27" s="619"/>
    </row>
    <row r="28" spans="1:32" x14ac:dyDescent="0.25">
      <c r="A28" s="595" t="s">
        <v>47</v>
      </c>
      <c r="B28" s="616" t="s">
        <v>77</v>
      </c>
      <c r="C28" s="249" t="s">
        <v>48</v>
      </c>
      <c r="D28" s="248"/>
      <c r="E28" s="248"/>
      <c r="F28" s="248"/>
      <c r="G28" s="248"/>
      <c r="H28" s="166"/>
      <c r="I28" s="167"/>
      <c r="J28" s="167"/>
      <c r="K28" s="168"/>
      <c r="L28" s="168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70"/>
      <c r="AB28" s="171"/>
    </row>
    <row r="29" spans="1:32" x14ac:dyDescent="0.25">
      <c r="A29" s="595"/>
      <c r="B29" s="616"/>
      <c r="C29" s="249" t="s">
        <v>83</v>
      </c>
      <c r="D29" s="248"/>
      <c r="E29" s="248"/>
      <c r="F29" s="248"/>
      <c r="G29" s="248"/>
      <c r="H29" s="166"/>
      <c r="I29" s="167"/>
      <c r="J29" s="167"/>
      <c r="K29" s="168"/>
      <c r="L29" s="168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170"/>
      <c r="AB29" s="171"/>
    </row>
    <row r="30" spans="1:32" ht="38.25" customHeight="1" x14ac:dyDescent="0.25">
      <c r="A30" s="248" t="s">
        <v>49</v>
      </c>
      <c r="B30" s="259" t="s">
        <v>78</v>
      </c>
      <c r="C30" s="172" t="s">
        <v>50</v>
      </c>
      <c r="D30" s="173"/>
      <c r="E30" s="248"/>
      <c r="F30" s="248"/>
      <c r="G30" s="248"/>
      <c r="H30" s="166"/>
      <c r="I30" s="167"/>
      <c r="J30" s="167"/>
      <c r="K30" s="168"/>
      <c r="L30" s="16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248"/>
      <c r="Z30" s="170"/>
      <c r="AA30" s="170"/>
      <c r="AB30" s="170"/>
    </row>
    <row r="31" spans="1:32" x14ac:dyDescent="0.25">
      <c r="A31" s="595" t="s">
        <v>51</v>
      </c>
      <c r="B31" s="616" t="s">
        <v>52</v>
      </c>
      <c r="C31" s="249" t="s">
        <v>44</v>
      </c>
      <c r="D31" s="248"/>
      <c r="E31" s="248"/>
      <c r="F31" s="248"/>
      <c r="G31" s="248"/>
      <c r="H31" s="166"/>
      <c r="I31" s="167"/>
      <c r="J31" s="167"/>
      <c r="K31" s="168"/>
      <c r="L31" s="168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248"/>
      <c r="AA31" s="248"/>
      <c r="AB31" s="170"/>
    </row>
    <row r="32" spans="1:32" ht="25.5" customHeight="1" x14ac:dyDescent="0.25">
      <c r="A32" s="595"/>
      <c r="B32" s="616"/>
      <c r="C32" s="249" t="s">
        <v>53</v>
      </c>
      <c r="D32" s="248"/>
      <c r="E32" s="248"/>
      <c r="F32" s="248"/>
      <c r="G32" s="248"/>
      <c r="H32" s="166"/>
      <c r="I32" s="167"/>
      <c r="J32" s="167"/>
      <c r="K32" s="168"/>
      <c r="L32" s="168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248"/>
      <c r="AA32" s="248"/>
      <c r="AB32" s="174"/>
      <c r="AC32" s="66"/>
    </row>
    <row r="33" spans="1:32" ht="17.25" customHeight="1" x14ac:dyDescent="0.25">
      <c r="A33" s="595" t="s">
        <v>58</v>
      </c>
      <c r="B33" s="616" t="s">
        <v>79</v>
      </c>
      <c r="C33" s="249" t="s">
        <v>61</v>
      </c>
      <c r="D33" s="248"/>
      <c r="E33" s="248"/>
      <c r="F33" s="248"/>
      <c r="G33" s="248"/>
      <c r="H33" s="166"/>
      <c r="I33" s="167"/>
      <c r="J33" s="167"/>
      <c r="K33" s="168"/>
      <c r="L33" s="168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248"/>
      <c r="AA33" s="248"/>
      <c r="AB33" s="171"/>
      <c r="AC33" s="66"/>
    </row>
    <row r="34" spans="1:32" ht="15" customHeight="1" x14ac:dyDescent="0.25">
      <c r="A34" s="595"/>
      <c r="B34" s="616"/>
      <c r="C34" s="172" t="s">
        <v>59</v>
      </c>
      <c r="D34" s="173"/>
      <c r="E34" s="248"/>
      <c r="F34" s="248"/>
      <c r="G34" s="248"/>
      <c r="H34" s="166"/>
      <c r="I34" s="167"/>
      <c r="J34" s="167"/>
      <c r="K34" s="168"/>
      <c r="L34" s="168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70"/>
      <c r="AA34" s="170"/>
      <c r="AB34" s="175"/>
    </row>
    <row r="35" spans="1:32" ht="24.75" customHeight="1" x14ac:dyDescent="0.25">
      <c r="A35" s="595"/>
      <c r="B35" s="616"/>
      <c r="C35" s="172" t="s">
        <v>60</v>
      </c>
      <c r="D35" s="173"/>
      <c r="E35" s="248"/>
      <c r="F35" s="248"/>
      <c r="G35" s="248"/>
      <c r="H35" s="166"/>
      <c r="I35" s="167"/>
      <c r="J35" s="167"/>
      <c r="K35" s="168"/>
      <c r="L35" s="168"/>
      <c r="M35" s="168"/>
      <c r="N35" s="169"/>
      <c r="O35" s="169"/>
      <c r="P35" s="169"/>
      <c r="Q35" s="169"/>
      <c r="R35" s="169"/>
      <c r="S35" s="176"/>
      <c r="T35" s="176"/>
      <c r="U35" s="169"/>
      <c r="V35" s="169"/>
      <c r="W35" s="169"/>
      <c r="X35" s="169"/>
      <c r="Y35" s="169"/>
      <c r="Z35" s="169"/>
      <c r="AA35" s="169"/>
      <c r="AB35" s="175"/>
    </row>
    <row r="36" spans="1:32" ht="15" customHeight="1" x14ac:dyDescent="0.25">
      <c r="A36" s="595"/>
      <c r="B36" s="616"/>
      <c r="C36" s="172" t="s">
        <v>86</v>
      </c>
      <c r="D36" s="173"/>
      <c r="E36" s="248"/>
      <c r="F36" s="248"/>
      <c r="G36" s="248"/>
      <c r="H36" s="166"/>
      <c r="I36" s="167"/>
      <c r="J36" s="167"/>
      <c r="K36" s="168"/>
      <c r="L36" s="168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70"/>
      <c r="AA36" s="170"/>
      <c r="AB36" s="169"/>
    </row>
    <row r="37" spans="1:32" ht="15" customHeight="1" x14ac:dyDescent="0.25">
      <c r="A37" s="595"/>
      <c r="B37" s="616"/>
      <c r="C37" s="172" t="s">
        <v>62</v>
      </c>
      <c r="D37" s="173"/>
      <c r="E37" s="248"/>
      <c r="F37" s="248"/>
      <c r="G37" s="248"/>
      <c r="H37" s="166"/>
      <c r="I37" s="167"/>
      <c r="J37" s="167"/>
      <c r="K37" s="168"/>
      <c r="L37" s="168"/>
      <c r="M37" s="168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248"/>
      <c r="AA37" s="248"/>
      <c r="AB37" s="169"/>
    </row>
    <row r="38" spans="1:32" ht="36.75" customHeight="1" x14ac:dyDescent="0.25">
      <c r="A38" s="248" t="s">
        <v>94</v>
      </c>
      <c r="B38" s="249" t="s">
        <v>95</v>
      </c>
      <c r="C38" s="177" t="s">
        <v>116</v>
      </c>
      <c r="D38" s="178"/>
      <c r="E38" s="179"/>
      <c r="F38" s="180"/>
      <c r="G38" s="180"/>
      <c r="H38" s="166"/>
      <c r="I38" s="180"/>
      <c r="J38" s="180"/>
      <c r="K38" s="180"/>
      <c r="L38" s="16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79"/>
      <c r="AA38" s="179"/>
      <c r="AB38" s="169"/>
    </row>
    <row r="39" spans="1:32" s="147" customFormat="1" ht="15" customHeight="1" x14ac:dyDescent="0.25">
      <c r="A39" s="181" t="s">
        <v>75</v>
      </c>
      <c r="B39" s="182" t="s">
        <v>54</v>
      </c>
      <c r="C39" s="183"/>
      <c r="D39" s="184"/>
      <c r="E39" s="185"/>
      <c r="F39" s="186"/>
      <c r="G39" s="186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45"/>
      <c r="AD39" s="146"/>
      <c r="AE39" s="65"/>
      <c r="AF39" s="65"/>
    </row>
    <row r="40" spans="1:32" ht="15.75" customHeight="1" x14ac:dyDescent="0.25">
      <c r="A40" s="595" t="s">
        <v>131</v>
      </c>
      <c r="B40" s="596" t="s">
        <v>105</v>
      </c>
      <c r="C40" s="249" t="s">
        <v>63</v>
      </c>
      <c r="D40" s="248"/>
      <c r="E40" s="175"/>
      <c r="F40" s="175"/>
      <c r="G40" s="175"/>
      <c r="H40" s="166"/>
      <c r="I40" s="167"/>
      <c r="J40" s="167"/>
      <c r="K40" s="168"/>
      <c r="L40" s="168"/>
      <c r="M40" s="168"/>
      <c r="N40" s="179"/>
      <c r="O40" s="179"/>
      <c r="P40" s="179"/>
      <c r="Q40" s="169"/>
      <c r="R40" s="169"/>
      <c r="S40" s="169"/>
      <c r="T40" s="169"/>
      <c r="U40" s="169"/>
      <c r="V40" s="169"/>
      <c r="W40" s="169"/>
      <c r="X40" s="169"/>
      <c r="Y40" s="169"/>
      <c r="Z40" s="248"/>
      <c r="AA40" s="248"/>
      <c r="AB40" s="170"/>
    </row>
    <row r="41" spans="1:32" ht="15.75" customHeight="1" x14ac:dyDescent="0.25">
      <c r="A41" s="595"/>
      <c r="B41" s="596"/>
      <c r="C41" s="249" t="s">
        <v>64</v>
      </c>
      <c r="D41" s="248"/>
      <c r="E41" s="175"/>
      <c r="F41" s="175"/>
      <c r="G41" s="175"/>
      <c r="H41" s="166"/>
      <c r="I41" s="167"/>
      <c r="J41" s="167"/>
      <c r="K41" s="168"/>
      <c r="L41" s="168"/>
      <c r="M41" s="168"/>
      <c r="N41" s="179"/>
      <c r="O41" s="179"/>
      <c r="P41" s="179"/>
      <c r="Q41" s="169"/>
      <c r="R41" s="169"/>
      <c r="S41" s="169"/>
      <c r="T41" s="169"/>
      <c r="U41" s="169"/>
      <c r="V41" s="169"/>
      <c r="W41" s="169"/>
      <c r="X41" s="169"/>
      <c r="Y41" s="169"/>
      <c r="Z41" s="248"/>
      <c r="AA41" s="248"/>
      <c r="AB41" s="170"/>
    </row>
    <row r="42" spans="1:32" ht="27" customHeight="1" x14ac:dyDescent="0.25">
      <c r="A42" s="595"/>
      <c r="B42" s="596"/>
      <c r="C42" s="249" t="s">
        <v>67</v>
      </c>
      <c r="D42" s="248"/>
      <c r="E42" s="175"/>
      <c r="F42" s="175"/>
      <c r="G42" s="175"/>
      <c r="H42" s="166"/>
      <c r="I42" s="167"/>
      <c r="J42" s="167"/>
      <c r="K42" s="168"/>
      <c r="L42" s="168"/>
      <c r="M42" s="168"/>
      <c r="N42" s="179"/>
      <c r="O42" s="179"/>
      <c r="P42" s="179"/>
      <c r="Q42" s="180"/>
      <c r="R42" s="180"/>
      <c r="S42" s="180"/>
      <c r="T42" s="180"/>
      <c r="U42" s="180"/>
      <c r="V42" s="248"/>
      <c r="W42" s="248"/>
      <c r="X42" s="248"/>
      <c r="Y42" s="248"/>
      <c r="Z42" s="188"/>
      <c r="AA42" s="188"/>
      <c r="AB42" s="170"/>
    </row>
    <row r="43" spans="1:32" ht="16.5" customHeight="1" x14ac:dyDescent="0.25">
      <c r="A43" s="595"/>
      <c r="B43" s="596"/>
      <c r="C43" s="249" t="s">
        <v>84</v>
      </c>
      <c r="D43" s="248"/>
      <c r="E43" s="175"/>
      <c r="F43" s="175"/>
      <c r="G43" s="175"/>
      <c r="H43" s="166"/>
      <c r="I43" s="167"/>
      <c r="J43" s="167"/>
      <c r="K43" s="168"/>
      <c r="L43" s="168"/>
      <c r="M43" s="168"/>
      <c r="N43" s="179"/>
      <c r="O43" s="179"/>
      <c r="P43" s="179"/>
      <c r="Q43" s="180"/>
      <c r="R43" s="180"/>
      <c r="S43" s="180"/>
      <c r="T43" s="180"/>
      <c r="U43" s="180"/>
      <c r="V43" s="248"/>
      <c r="W43" s="248"/>
      <c r="X43" s="248"/>
      <c r="Y43" s="248"/>
      <c r="Z43" s="188"/>
      <c r="AA43" s="188"/>
      <c r="AB43" s="170"/>
    </row>
    <row r="44" spans="1:32" ht="24.75" customHeight="1" x14ac:dyDescent="0.25">
      <c r="A44" s="595"/>
      <c r="B44" s="596"/>
      <c r="C44" s="249" t="s">
        <v>69</v>
      </c>
      <c r="D44" s="248"/>
      <c r="E44" s="175"/>
      <c r="F44" s="175"/>
      <c r="G44" s="175"/>
      <c r="H44" s="166"/>
      <c r="I44" s="167"/>
      <c r="J44" s="167"/>
      <c r="K44" s="168"/>
      <c r="L44" s="168"/>
      <c r="M44" s="168"/>
      <c r="N44" s="179"/>
      <c r="O44" s="179"/>
      <c r="P44" s="179"/>
      <c r="Q44" s="180"/>
      <c r="R44" s="180"/>
      <c r="S44" s="180"/>
      <c r="T44" s="180"/>
      <c r="U44" s="180"/>
      <c r="V44" s="248"/>
      <c r="W44" s="248"/>
      <c r="X44" s="248"/>
      <c r="Y44" s="248"/>
      <c r="Z44" s="188"/>
      <c r="AA44" s="188"/>
      <c r="AB44" s="170"/>
    </row>
    <row r="45" spans="1:32" ht="31.5" customHeight="1" x14ac:dyDescent="0.25">
      <c r="A45" s="595"/>
      <c r="B45" s="596"/>
      <c r="C45" s="189" t="s">
        <v>106</v>
      </c>
      <c r="D45" s="190"/>
      <c r="E45" s="191"/>
      <c r="F45" s="191"/>
      <c r="G45" s="191"/>
      <c r="H45" s="192"/>
      <c r="I45" s="193"/>
      <c r="J45" s="193"/>
      <c r="K45" s="168"/>
      <c r="L45" s="610"/>
      <c r="M45" s="168"/>
      <c r="N45" s="179"/>
      <c r="O45" s="179"/>
      <c r="P45" s="179"/>
      <c r="Q45" s="180"/>
      <c r="R45" s="180"/>
      <c r="S45" s="180"/>
      <c r="T45" s="180"/>
      <c r="U45" s="180"/>
      <c r="V45" s="248"/>
      <c r="W45" s="248"/>
      <c r="X45" s="248"/>
      <c r="Y45" s="248"/>
      <c r="Z45" s="188"/>
      <c r="AA45" s="188"/>
      <c r="AB45" s="170"/>
    </row>
    <row r="46" spans="1:32" ht="36" customHeight="1" x14ac:dyDescent="0.25">
      <c r="A46" s="595"/>
      <c r="B46" s="596"/>
      <c r="C46" s="189" t="s">
        <v>107</v>
      </c>
      <c r="D46" s="190"/>
      <c r="E46" s="191"/>
      <c r="F46" s="191"/>
      <c r="G46" s="191"/>
      <c r="H46" s="192"/>
      <c r="I46" s="193"/>
      <c r="J46" s="193"/>
      <c r="K46" s="168"/>
      <c r="L46" s="611"/>
      <c r="M46" s="168"/>
      <c r="N46" s="179"/>
      <c r="O46" s="179"/>
      <c r="P46" s="179"/>
      <c r="Q46" s="180"/>
      <c r="R46" s="180"/>
      <c r="S46" s="180"/>
      <c r="T46" s="180"/>
      <c r="U46" s="180"/>
      <c r="V46" s="248"/>
      <c r="W46" s="248"/>
      <c r="X46" s="248"/>
      <c r="Y46" s="248"/>
      <c r="Z46" s="188"/>
      <c r="AA46" s="188"/>
      <c r="AB46" s="170"/>
    </row>
    <row r="47" spans="1:32" s="54" customFormat="1" ht="35.25" customHeight="1" x14ac:dyDescent="0.25">
      <c r="A47" s="595"/>
      <c r="B47" s="596"/>
      <c r="C47" s="189" t="s">
        <v>108</v>
      </c>
      <c r="D47" s="190"/>
      <c r="E47" s="191"/>
      <c r="F47" s="191"/>
      <c r="G47" s="191"/>
      <c r="H47" s="192"/>
      <c r="I47" s="193"/>
      <c r="J47" s="193"/>
      <c r="K47" s="168"/>
      <c r="L47" s="612"/>
      <c r="M47" s="168"/>
      <c r="N47" s="179"/>
      <c r="O47" s="179"/>
      <c r="P47" s="179"/>
      <c r="Q47" s="180"/>
      <c r="R47" s="180"/>
      <c r="S47" s="180"/>
      <c r="T47" s="180"/>
      <c r="U47" s="180"/>
      <c r="V47" s="248"/>
      <c r="W47" s="248"/>
      <c r="X47" s="248"/>
      <c r="Y47" s="248"/>
      <c r="Z47" s="188"/>
      <c r="AA47" s="188"/>
      <c r="AB47" s="170"/>
    </row>
    <row r="48" spans="1:32" s="54" customFormat="1" ht="18.75" customHeight="1" x14ac:dyDescent="0.25">
      <c r="A48" s="595" t="s">
        <v>134</v>
      </c>
      <c r="B48" s="596" t="s">
        <v>109</v>
      </c>
      <c r="C48" s="598" t="s">
        <v>118</v>
      </c>
      <c r="D48" s="248"/>
      <c r="E48" s="194"/>
      <c r="F48" s="175"/>
      <c r="G48" s="175"/>
      <c r="H48" s="166"/>
      <c r="I48" s="167"/>
      <c r="J48" s="167"/>
      <c r="K48" s="168"/>
      <c r="L48" s="168"/>
      <c r="M48" s="168"/>
      <c r="N48" s="175"/>
      <c r="O48" s="175"/>
      <c r="P48" s="175"/>
      <c r="Q48" s="188"/>
      <c r="R48" s="188"/>
      <c r="S48" s="188"/>
      <c r="T48" s="188"/>
      <c r="U48" s="188"/>
      <c r="V48" s="248"/>
      <c r="W48" s="248"/>
      <c r="X48" s="248"/>
      <c r="Y48" s="248"/>
      <c r="Z48" s="248"/>
      <c r="AA48" s="248"/>
      <c r="AB48" s="170"/>
    </row>
    <row r="49" spans="1:28" s="54" customFormat="1" ht="18" customHeight="1" x14ac:dyDescent="0.25">
      <c r="A49" s="595"/>
      <c r="B49" s="596"/>
      <c r="C49" s="613"/>
      <c r="D49" s="248"/>
      <c r="E49" s="194"/>
      <c r="F49" s="175"/>
      <c r="G49" s="175"/>
      <c r="H49" s="166"/>
      <c r="I49" s="167"/>
      <c r="J49" s="167"/>
      <c r="K49" s="168"/>
      <c r="L49" s="168"/>
      <c r="M49" s="168"/>
      <c r="N49" s="175"/>
      <c r="O49" s="175"/>
      <c r="P49" s="175"/>
      <c r="Q49" s="188"/>
      <c r="R49" s="188"/>
      <c r="S49" s="188"/>
      <c r="T49" s="188"/>
      <c r="U49" s="188"/>
      <c r="V49" s="248"/>
      <c r="W49" s="248"/>
      <c r="X49" s="248"/>
      <c r="Y49" s="248"/>
      <c r="Z49" s="248"/>
      <c r="AA49" s="248"/>
      <c r="AB49" s="170"/>
    </row>
    <row r="50" spans="1:28" s="54" customFormat="1" ht="15.75" customHeight="1" x14ac:dyDescent="0.25">
      <c r="A50" s="595"/>
      <c r="B50" s="596"/>
      <c r="C50" s="599"/>
      <c r="D50" s="248"/>
      <c r="E50" s="194"/>
      <c r="F50" s="175"/>
      <c r="G50" s="175"/>
      <c r="H50" s="166"/>
      <c r="I50" s="167"/>
      <c r="J50" s="167"/>
      <c r="K50" s="168"/>
      <c r="L50" s="168"/>
      <c r="M50" s="168"/>
      <c r="N50" s="175"/>
      <c r="O50" s="175"/>
      <c r="P50" s="175"/>
      <c r="Q50" s="188"/>
      <c r="R50" s="188"/>
      <c r="S50" s="188"/>
      <c r="T50" s="188"/>
      <c r="U50" s="188"/>
      <c r="V50" s="248"/>
      <c r="W50" s="248"/>
      <c r="X50" s="248"/>
      <c r="Y50" s="248"/>
      <c r="Z50" s="248"/>
      <c r="AA50" s="248"/>
      <c r="AB50" s="170"/>
    </row>
    <row r="51" spans="1:28" s="54" customFormat="1" ht="30.75" customHeight="1" x14ac:dyDescent="0.25">
      <c r="A51" s="595"/>
      <c r="B51" s="596"/>
      <c r="C51" s="598" t="s">
        <v>97</v>
      </c>
      <c r="D51" s="248"/>
      <c r="E51" s="600"/>
      <c r="F51" s="602"/>
      <c r="G51" s="251"/>
      <c r="H51" s="604"/>
      <c r="I51" s="614"/>
      <c r="J51" s="257"/>
      <c r="K51" s="604"/>
      <c r="L51" s="166"/>
      <c r="M51" s="166"/>
      <c r="N51" s="195"/>
      <c r="O51" s="195"/>
      <c r="P51" s="195"/>
      <c r="Q51" s="180"/>
      <c r="R51" s="180"/>
      <c r="S51" s="180"/>
      <c r="T51" s="180"/>
      <c r="U51" s="180"/>
      <c r="V51" s="170"/>
      <c r="W51" s="170"/>
      <c r="X51" s="170"/>
      <c r="Y51" s="170"/>
      <c r="Z51" s="170"/>
      <c r="AA51" s="170"/>
      <c r="AB51" s="170"/>
    </row>
    <row r="52" spans="1:28" s="54" customFormat="1" ht="18" customHeight="1" x14ac:dyDescent="0.25">
      <c r="A52" s="595"/>
      <c r="B52" s="596"/>
      <c r="C52" s="599"/>
      <c r="D52" s="248"/>
      <c r="E52" s="601"/>
      <c r="F52" s="603"/>
      <c r="G52" s="252"/>
      <c r="H52" s="605"/>
      <c r="I52" s="615"/>
      <c r="J52" s="258"/>
      <c r="K52" s="605"/>
      <c r="L52" s="166"/>
      <c r="M52" s="166"/>
      <c r="N52" s="195"/>
      <c r="O52" s="195"/>
      <c r="P52" s="195"/>
      <c r="Q52" s="180"/>
      <c r="R52" s="180"/>
      <c r="S52" s="180"/>
      <c r="T52" s="180"/>
      <c r="U52" s="180"/>
      <c r="V52" s="170"/>
      <c r="W52" s="170"/>
      <c r="X52" s="170"/>
      <c r="Y52" s="170"/>
      <c r="Z52" s="170"/>
      <c r="AA52" s="170"/>
      <c r="AB52" s="170"/>
    </row>
    <row r="53" spans="1:28" s="54" customFormat="1" ht="39.75" customHeight="1" x14ac:dyDescent="0.25">
      <c r="A53" s="595"/>
      <c r="B53" s="596"/>
      <c r="C53" s="249" t="s">
        <v>98</v>
      </c>
      <c r="D53" s="248"/>
      <c r="E53" s="194"/>
      <c r="F53" s="175"/>
      <c r="G53" s="175"/>
      <c r="H53" s="166"/>
      <c r="I53" s="167"/>
      <c r="J53" s="167"/>
      <c r="K53" s="168"/>
      <c r="L53" s="196"/>
      <c r="M53" s="195"/>
      <c r="N53" s="179"/>
      <c r="O53" s="179"/>
      <c r="P53" s="179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</row>
    <row r="54" spans="1:28" s="54" customFormat="1" ht="26.25" customHeight="1" x14ac:dyDescent="0.25">
      <c r="A54" s="595"/>
      <c r="B54" s="596"/>
      <c r="C54" s="172" t="s">
        <v>110</v>
      </c>
      <c r="D54" s="173"/>
      <c r="E54" s="194"/>
      <c r="F54" s="175"/>
      <c r="G54" s="175"/>
      <c r="H54" s="166"/>
      <c r="I54" s="167"/>
      <c r="J54" s="167"/>
      <c r="K54" s="168"/>
      <c r="L54" s="168"/>
      <c r="M54" s="168"/>
      <c r="N54" s="175"/>
      <c r="O54" s="175"/>
      <c r="P54" s="175"/>
      <c r="Q54" s="188"/>
      <c r="R54" s="188"/>
      <c r="S54" s="188"/>
      <c r="T54" s="188"/>
      <c r="U54" s="188"/>
      <c r="V54" s="248"/>
      <c r="W54" s="248"/>
      <c r="X54" s="248"/>
      <c r="Y54" s="248"/>
      <c r="Z54" s="248"/>
      <c r="AA54" s="248"/>
      <c r="AB54" s="248"/>
    </row>
    <row r="55" spans="1:28" s="54" customFormat="1" ht="18.75" customHeight="1" x14ac:dyDescent="0.25">
      <c r="A55" s="595"/>
      <c r="B55" s="596"/>
      <c r="C55" s="598" t="s">
        <v>99</v>
      </c>
      <c r="D55" s="248"/>
      <c r="E55" s="600"/>
      <c r="F55" s="602"/>
      <c r="G55" s="251"/>
      <c r="H55" s="604"/>
      <c r="I55" s="606"/>
      <c r="J55" s="254"/>
      <c r="K55" s="608"/>
      <c r="L55" s="168"/>
      <c r="M55" s="168"/>
      <c r="N55" s="175"/>
      <c r="O55" s="175"/>
      <c r="P55" s="175"/>
      <c r="Q55" s="188"/>
      <c r="R55" s="188"/>
      <c r="S55" s="188"/>
      <c r="T55" s="188"/>
      <c r="U55" s="188"/>
      <c r="V55" s="248"/>
      <c r="W55" s="248"/>
      <c r="X55" s="248"/>
      <c r="Y55" s="248"/>
      <c r="Z55" s="248"/>
      <c r="AA55" s="248"/>
      <c r="AB55" s="248"/>
    </row>
    <row r="56" spans="1:28" s="54" customFormat="1" ht="16.5" customHeight="1" x14ac:dyDescent="0.25">
      <c r="A56" s="595"/>
      <c r="B56" s="596"/>
      <c r="C56" s="599"/>
      <c r="D56" s="248"/>
      <c r="E56" s="601"/>
      <c r="F56" s="603"/>
      <c r="G56" s="252"/>
      <c r="H56" s="605"/>
      <c r="I56" s="607"/>
      <c r="J56" s="255"/>
      <c r="K56" s="609"/>
      <c r="L56" s="168"/>
      <c r="M56" s="168"/>
      <c r="N56" s="175"/>
      <c r="O56" s="175"/>
      <c r="P56" s="175"/>
      <c r="Q56" s="188"/>
      <c r="R56" s="188"/>
      <c r="S56" s="188"/>
      <c r="T56" s="188"/>
      <c r="U56" s="188"/>
      <c r="V56" s="248"/>
      <c r="W56" s="248"/>
      <c r="X56" s="248"/>
      <c r="Y56" s="248"/>
      <c r="Z56" s="248"/>
      <c r="AA56" s="248"/>
      <c r="AB56" s="248"/>
    </row>
    <row r="57" spans="1:28" s="54" customFormat="1" ht="26.25" customHeight="1" x14ac:dyDescent="0.25">
      <c r="A57" s="595"/>
      <c r="B57" s="596"/>
      <c r="C57" s="249" t="s">
        <v>100</v>
      </c>
      <c r="D57" s="248"/>
      <c r="E57" s="194"/>
      <c r="F57" s="175"/>
      <c r="G57" s="175"/>
      <c r="H57" s="166"/>
      <c r="I57" s="167"/>
      <c r="J57" s="167"/>
      <c r="K57" s="168"/>
      <c r="L57" s="168"/>
      <c r="M57" s="168"/>
      <c r="N57" s="175"/>
      <c r="O57" s="175"/>
      <c r="P57" s="175"/>
      <c r="Q57" s="188"/>
      <c r="R57" s="188"/>
      <c r="S57" s="188"/>
      <c r="T57" s="188"/>
      <c r="U57" s="188"/>
      <c r="V57" s="248"/>
      <c r="W57" s="248"/>
      <c r="X57" s="248"/>
      <c r="Y57" s="248"/>
      <c r="Z57" s="248"/>
      <c r="AA57" s="190"/>
      <c r="AB57" s="190"/>
    </row>
    <row r="58" spans="1:28" s="54" customFormat="1" ht="27" customHeight="1" x14ac:dyDescent="0.25">
      <c r="A58" s="595"/>
      <c r="B58" s="596"/>
      <c r="C58" s="249" t="s">
        <v>101</v>
      </c>
      <c r="D58" s="248"/>
      <c r="E58" s="194"/>
      <c r="F58" s="175"/>
      <c r="G58" s="175"/>
      <c r="H58" s="166"/>
      <c r="I58" s="167"/>
      <c r="J58" s="167"/>
      <c r="K58" s="168"/>
      <c r="L58" s="168"/>
      <c r="M58" s="168"/>
      <c r="N58" s="175"/>
      <c r="O58" s="175"/>
      <c r="P58" s="175"/>
      <c r="Q58" s="188"/>
      <c r="R58" s="188"/>
      <c r="S58" s="188"/>
      <c r="T58" s="188"/>
      <c r="U58" s="188"/>
      <c r="V58" s="248"/>
      <c r="W58" s="248"/>
      <c r="X58" s="248"/>
      <c r="Y58" s="248"/>
      <c r="Z58" s="248"/>
      <c r="AA58" s="248"/>
      <c r="AB58" s="170"/>
    </row>
    <row r="59" spans="1:28" s="54" customFormat="1" ht="28.5" customHeight="1" x14ac:dyDescent="0.25">
      <c r="A59" s="595"/>
      <c r="B59" s="596"/>
      <c r="C59" s="249" t="s">
        <v>102</v>
      </c>
      <c r="D59" s="248"/>
      <c r="E59" s="194"/>
      <c r="F59" s="175"/>
      <c r="G59" s="175"/>
      <c r="H59" s="166"/>
      <c r="I59" s="167"/>
      <c r="J59" s="167"/>
      <c r="K59" s="168"/>
      <c r="L59" s="168"/>
      <c r="M59" s="168"/>
      <c r="N59" s="175"/>
      <c r="O59" s="175"/>
      <c r="P59" s="175"/>
      <c r="Q59" s="188"/>
      <c r="R59" s="188"/>
      <c r="S59" s="188"/>
      <c r="T59" s="188"/>
      <c r="U59" s="188"/>
      <c r="V59" s="248"/>
      <c r="W59" s="248"/>
      <c r="X59" s="248"/>
      <c r="Y59" s="248"/>
      <c r="Z59" s="248"/>
      <c r="AA59" s="248"/>
      <c r="AB59" s="248"/>
    </row>
    <row r="60" spans="1:28" s="54" customFormat="1" ht="18" customHeight="1" x14ac:dyDescent="0.25">
      <c r="A60" s="595"/>
      <c r="B60" s="596"/>
      <c r="C60" s="598" t="s">
        <v>111</v>
      </c>
      <c r="D60" s="248"/>
      <c r="E60" s="600"/>
      <c r="F60" s="602"/>
      <c r="G60" s="251"/>
      <c r="H60" s="604"/>
      <c r="I60" s="606"/>
      <c r="J60" s="254"/>
      <c r="K60" s="608"/>
      <c r="L60" s="168"/>
      <c r="M60" s="168"/>
      <c r="N60" s="175"/>
      <c r="O60" s="175"/>
      <c r="P60" s="175"/>
      <c r="Q60" s="188"/>
      <c r="R60" s="188"/>
      <c r="S60" s="188"/>
      <c r="T60" s="188"/>
      <c r="U60" s="188"/>
      <c r="V60" s="248"/>
      <c r="W60" s="248"/>
      <c r="X60" s="248"/>
      <c r="Y60" s="248"/>
      <c r="Z60" s="248"/>
      <c r="AA60" s="248"/>
      <c r="AB60" s="248"/>
    </row>
    <row r="61" spans="1:28" s="54" customFormat="1" ht="12" customHeight="1" x14ac:dyDescent="0.25">
      <c r="A61" s="595"/>
      <c r="B61" s="596"/>
      <c r="C61" s="599"/>
      <c r="D61" s="248"/>
      <c r="E61" s="601"/>
      <c r="F61" s="603"/>
      <c r="G61" s="252"/>
      <c r="H61" s="605"/>
      <c r="I61" s="607"/>
      <c r="J61" s="255"/>
      <c r="K61" s="609"/>
      <c r="L61" s="168"/>
      <c r="M61" s="168"/>
      <c r="N61" s="175"/>
      <c r="O61" s="175"/>
      <c r="P61" s="175"/>
      <c r="Q61" s="188"/>
      <c r="R61" s="188"/>
      <c r="S61" s="188"/>
      <c r="T61" s="188"/>
      <c r="U61" s="188"/>
      <c r="V61" s="248"/>
      <c r="W61" s="248"/>
      <c r="X61" s="248"/>
      <c r="Y61" s="248"/>
      <c r="Z61" s="248"/>
      <c r="AA61" s="248"/>
      <c r="AB61" s="248"/>
    </row>
    <row r="62" spans="1:28" s="54" customFormat="1" ht="41.25" customHeight="1" x14ac:dyDescent="0.25">
      <c r="A62" s="595"/>
      <c r="B62" s="596"/>
      <c r="C62" s="249" t="s">
        <v>104</v>
      </c>
      <c r="D62" s="248"/>
      <c r="E62" s="194"/>
      <c r="F62" s="175"/>
      <c r="G62" s="175"/>
      <c r="H62" s="166"/>
      <c r="I62" s="167"/>
      <c r="J62" s="167"/>
      <c r="K62" s="168"/>
      <c r="L62" s="168"/>
      <c r="M62" s="168"/>
      <c r="N62" s="175"/>
      <c r="O62" s="175"/>
      <c r="P62" s="175"/>
      <c r="Q62" s="188"/>
      <c r="R62" s="188"/>
      <c r="S62" s="188"/>
      <c r="T62" s="188"/>
      <c r="U62" s="188"/>
      <c r="V62" s="188"/>
      <c r="W62" s="188"/>
      <c r="X62" s="248"/>
      <c r="Y62" s="248"/>
      <c r="Z62" s="248"/>
      <c r="AA62" s="248"/>
      <c r="AB62" s="248"/>
    </row>
    <row r="63" spans="1:28" s="54" customFormat="1" ht="26.25" customHeight="1" x14ac:dyDescent="0.25">
      <c r="A63" s="595"/>
      <c r="B63" s="596"/>
      <c r="C63" s="189" t="s">
        <v>103</v>
      </c>
      <c r="D63" s="190"/>
      <c r="E63" s="191"/>
      <c r="F63" s="191"/>
      <c r="G63" s="191"/>
      <c r="H63" s="192"/>
      <c r="I63" s="193"/>
      <c r="J63" s="193"/>
      <c r="K63" s="168"/>
      <c r="L63" s="610"/>
      <c r="M63" s="168"/>
      <c r="N63" s="175"/>
      <c r="O63" s="175"/>
      <c r="P63" s="175"/>
      <c r="Q63" s="188"/>
      <c r="R63" s="188"/>
      <c r="S63" s="188"/>
      <c r="T63" s="188"/>
      <c r="U63" s="188"/>
      <c r="V63" s="188"/>
      <c r="W63" s="188"/>
      <c r="X63" s="248"/>
      <c r="Y63" s="248"/>
      <c r="Z63" s="248"/>
      <c r="AA63" s="248"/>
      <c r="AB63" s="248"/>
    </row>
    <row r="64" spans="1:28" ht="15.75" customHeight="1" x14ac:dyDescent="0.25">
      <c r="A64" s="595"/>
      <c r="B64" s="596"/>
      <c r="C64" s="189" t="s">
        <v>121</v>
      </c>
      <c r="D64" s="190"/>
      <c r="E64" s="191"/>
      <c r="F64" s="191"/>
      <c r="G64" s="191"/>
      <c r="H64" s="192"/>
      <c r="I64" s="193"/>
      <c r="J64" s="193"/>
      <c r="K64" s="168"/>
      <c r="L64" s="611"/>
      <c r="M64" s="168"/>
      <c r="N64" s="175"/>
      <c r="O64" s="175"/>
      <c r="P64" s="175"/>
      <c r="Q64" s="188"/>
      <c r="R64" s="188"/>
      <c r="S64" s="188"/>
      <c r="T64" s="188"/>
      <c r="U64" s="188"/>
      <c r="V64" s="188"/>
      <c r="W64" s="188"/>
      <c r="X64" s="248"/>
      <c r="Y64" s="248"/>
      <c r="Z64" s="248"/>
      <c r="AA64" s="248"/>
      <c r="AB64" s="248"/>
    </row>
    <row r="65" spans="1:32" ht="24.75" customHeight="1" x14ac:dyDescent="0.25">
      <c r="A65" s="595"/>
      <c r="B65" s="596"/>
      <c r="C65" s="189" t="s">
        <v>117</v>
      </c>
      <c r="D65" s="190"/>
      <c r="E65" s="191"/>
      <c r="F65" s="191"/>
      <c r="G65" s="191"/>
      <c r="H65" s="192"/>
      <c r="I65" s="167"/>
      <c r="J65" s="167"/>
      <c r="K65" s="168"/>
      <c r="L65" s="611"/>
      <c r="M65" s="168"/>
      <c r="N65" s="175"/>
      <c r="O65" s="175"/>
      <c r="P65" s="175"/>
      <c r="Q65" s="188"/>
      <c r="R65" s="188"/>
      <c r="S65" s="188"/>
      <c r="T65" s="188"/>
      <c r="U65" s="188"/>
      <c r="V65" s="248"/>
      <c r="W65" s="248"/>
      <c r="X65" s="248"/>
      <c r="Y65" s="248"/>
      <c r="Z65" s="248"/>
      <c r="AA65" s="248"/>
      <c r="AB65" s="248"/>
    </row>
    <row r="66" spans="1:32" ht="26.25" customHeight="1" x14ac:dyDescent="0.25">
      <c r="A66" s="595"/>
      <c r="B66" s="596"/>
      <c r="C66" s="197" t="s">
        <v>88</v>
      </c>
      <c r="D66" s="190"/>
      <c r="E66" s="191"/>
      <c r="F66" s="191"/>
      <c r="G66" s="191"/>
      <c r="H66" s="192"/>
      <c r="I66" s="193"/>
      <c r="J66" s="193"/>
      <c r="K66" s="168"/>
      <c r="L66" s="611"/>
      <c r="M66" s="168"/>
      <c r="N66" s="175"/>
      <c r="O66" s="175"/>
      <c r="P66" s="175"/>
      <c r="Q66" s="188"/>
      <c r="R66" s="188"/>
      <c r="S66" s="188"/>
      <c r="T66" s="188"/>
      <c r="U66" s="188"/>
      <c r="V66" s="188"/>
      <c r="W66" s="188"/>
      <c r="X66" s="248"/>
      <c r="Y66" s="248"/>
      <c r="Z66" s="248"/>
      <c r="AA66" s="248"/>
      <c r="AB66" s="248"/>
    </row>
    <row r="67" spans="1:32" ht="29.25" customHeight="1" x14ac:dyDescent="0.25">
      <c r="A67" s="595"/>
      <c r="B67" s="596"/>
      <c r="C67" s="189" t="s">
        <v>120</v>
      </c>
      <c r="D67" s="190"/>
      <c r="E67" s="191"/>
      <c r="F67" s="191"/>
      <c r="G67" s="191"/>
      <c r="H67" s="192"/>
      <c r="I67" s="193"/>
      <c r="J67" s="193"/>
      <c r="K67" s="168"/>
      <c r="L67" s="612"/>
      <c r="M67" s="168"/>
      <c r="N67" s="175"/>
      <c r="O67" s="175"/>
      <c r="P67" s="175"/>
      <c r="Q67" s="188"/>
      <c r="R67" s="188"/>
      <c r="S67" s="188"/>
      <c r="T67" s="188"/>
      <c r="U67" s="188"/>
      <c r="V67" s="188"/>
      <c r="W67" s="188"/>
      <c r="X67" s="248"/>
      <c r="Y67" s="248"/>
      <c r="Z67" s="248"/>
      <c r="AA67" s="248"/>
      <c r="AB67" s="248"/>
    </row>
    <row r="68" spans="1:32" s="36" customFormat="1" ht="15.75" customHeight="1" x14ac:dyDescent="0.25">
      <c r="A68" s="595" t="s">
        <v>132</v>
      </c>
      <c r="B68" s="596" t="s">
        <v>112</v>
      </c>
      <c r="C68" s="249" t="s">
        <v>113</v>
      </c>
      <c r="D68" s="198"/>
      <c r="E68" s="194"/>
      <c r="F68" s="175"/>
      <c r="G68" s="175"/>
      <c r="H68" s="166"/>
      <c r="I68" s="167"/>
      <c r="J68" s="167"/>
      <c r="K68" s="168"/>
      <c r="L68" s="168"/>
      <c r="M68" s="168"/>
      <c r="N68" s="175"/>
      <c r="O68" s="175"/>
      <c r="P68" s="175"/>
      <c r="Q68" s="188"/>
      <c r="R68" s="188"/>
      <c r="S68" s="188"/>
      <c r="T68" s="188"/>
      <c r="U68" s="188"/>
      <c r="V68" s="188"/>
      <c r="W68" s="188"/>
      <c r="X68" s="248"/>
      <c r="Y68" s="248"/>
      <c r="Z68" s="248"/>
      <c r="AA68" s="248"/>
      <c r="AB68" s="248"/>
      <c r="AC68" s="54"/>
      <c r="AD68" s="54"/>
      <c r="AE68" s="54"/>
      <c r="AF68" s="54"/>
    </row>
    <row r="69" spans="1:32" s="36" customFormat="1" ht="15.75" customHeight="1" x14ac:dyDescent="0.25">
      <c r="A69" s="595"/>
      <c r="B69" s="596"/>
      <c r="C69" s="249" t="s">
        <v>114</v>
      </c>
      <c r="D69" s="198"/>
      <c r="E69" s="194"/>
      <c r="F69" s="175"/>
      <c r="G69" s="175"/>
      <c r="H69" s="166"/>
      <c r="I69" s="167"/>
      <c r="J69" s="167"/>
      <c r="K69" s="168"/>
      <c r="L69" s="168"/>
      <c r="M69" s="168"/>
      <c r="N69" s="175"/>
      <c r="O69" s="175"/>
      <c r="P69" s="175"/>
      <c r="Q69" s="188"/>
      <c r="R69" s="188"/>
      <c r="S69" s="188"/>
      <c r="T69" s="188"/>
      <c r="U69" s="188"/>
      <c r="V69" s="188"/>
      <c r="W69" s="188"/>
      <c r="X69" s="248"/>
      <c r="Y69" s="248"/>
      <c r="Z69" s="248"/>
      <c r="AA69" s="248"/>
      <c r="AB69" s="248"/>
      <c r="AC69" s="54"/>
      <c r="AD69" s="54"/>
      <c r="AE69" s="54"/>
      <c r="AF69" s="54"/>
    </row>
    <row r="70" spans="1:32" s="36" customFormat="1" ht="16.5" customHeight="1" x14ac:dyDescent="0.25">
      <c r="A70" s="595"/>
      <c r="B70" s="596"/>
      <c r="C70" s="249" t="s">
        <v>115</v>
      </c>
      <c r="D70" s="198"/>
      <c r="E70" s="194"/>
      <c r="F70" s="175"/>
      <c r="G70" s="175"/>
      <c r="H70" s="166"/>
      <c r="I70" s="167"/>
      <c r="J70" s="167"/>
      <c r="K70" s="168"/>
      <c r="L70" s="168"/>
      <c r="M70" s="168"/>
      <c r="N70" s="175"/>
      <c r="O70" s="175"/>
      <c r="P70" s="175"/>
      <c r="Q70" s="188"/>
      <c r="R70" s="188"/>
      <c r="S70" s="188"/>
      <c r="T70" s="188"/>
      <c r="U70" s="191"/>
      <c r="V70" s="191"/>
      <c r="W70" s="191"/>
      <c r="X70" s="190"/>
      <c r="Y70" s="248"/>
      <c r="Z70" s="248"/>
      <c r="AA70" s="248"/>
      <c r="AB70" s="248"/>
      <c r="AC70" s="54"/>
      <c r="AD70" s="54"/>
      <c r="AE70" s="54"/>
      <c r="AF70" s="54"/>
    </row>
    <row r="71" spans="1:32" ht="27" customHeight="1" x14ac:dyDescent="0.25">
      <c r="A71" s="595" t="s">
        <v>133</v>
      </c>
      <c r="B71" s="596" t="s">
        <v>66</v>
      </c>
      <c r="C71" s="249" t="s">
        <v>68</v>
      </c>
      <c r="D71" s="248"/>
      <c r="E71" s="170"/>
      <c r="F71" s="170"/>
      <c r="G71" s="170"/>
      <c r="H71" s="166"/>
      <c r="I71" s="167"/>
      <c r="J71" s="167"/>
      <c r="K71" s="168"/>
      <c r="L71" s="168"/>
      <c r="M71" s="168"/>
      <c r="N71" s="199"/>
      <c r="O71" s="199"/>
      <c r="P71" s="199"/>
      <c r="Q71" s="170"/>
      <c r="R71" s="170"/>
      <c r="S71" s="170"/>
      <c r="T71" s="188"/>
      <c r="U71" s="188"/>
      <c r="V71" s="248"/>
      <c r="W71" s="248"/>
      <c r="X71" s="248"/>
      <c r="Y71" s="248"/>
      <c r="Z71" s="248"/>
      <c r="AA71" s="248"/>
      <c r="AB71" s="170"/>
    </row>
    <row r="72" spans="1:32" ht="24" customHeight="1" x14ac:dyDescent="0.25">
      <c r="A72" s="595"/>
      <c r="B72" s="596"/>
      <c r="C72" s="249" t="s">
        <v>65</v>
      </c>
      <c r="D72" s="248"/>
      <c r="E72" s="248"/>
      <c r="F72" s="248"/>
      <c r="G72" s="248"/>
      <c r="H72" s="166"/>
      <c r="I72" s="167"/>
      <c r="J72" s="167"/>
      <c r="K72" s="168"/>
      <c r="L72" s="168"/>
      <c r="M72" s="168"/>
      <c r="N72" s="175"/>
      <c r="O72" s="175"/>
      <c r="P72" s="175"/>
      <c r="Q72" s="188"/>
      <c r="R72" s="188"/>
      <c r="S72" s="188"/>
      <c r="T72" s="188"/>
      <c r="U72" s="188"/>
      <c r="V72" s="188"/>
      <c r="W72" s="188"/>
      <c r="X72" s="188"/>
      <c r="Y72" s="188"/>
      <c r="Z72" s="248"/>
      <c r="AA72" s="248"/>
      <c r="AB72" s="248"/>
    </row>
    <row r="73" spans="1:32" ht="19.5" customHeight="1" x14ac:dyDescent="0.25">
      <c r="A73" s="595"/>
      <c r="B73" s="596"/>
      <c r="C73" s="249" t="s">
        <v>85</v>
      </c>
      <c r="D73" s="248"/>
      <c r="E73" s="248"/>
      <c r="F73" s="248"/>
      <c r="G73" s="248"/>
      <c r="H73" s="166"/>
      <c r="I73" s="167"/>
      <c r="J73" s="167"/>
      <c r="K73" s="168"/>
      <c r="L73" s="168"/>
      <c r="M73" s="168"/>
      <c r="N73" s="175"/>
      <c r="O73" s="175"/>
      <c r="P73" s="175"/>
      <c r="Q73" s="188"/>
      <c r="R73" s="188"/>
      <c r="S73" s="188"/>
      <c r="T73" s="188"/>
      <c r="U73" s="188"/>
      <c r="V73" s="188"/>
      <c r="W73" s="188"/>
      <c r="X73" s="188"/>
      <c r="Y73" s="188"/>
      <c r="Z73" s="248"/>
      <c r="AA73" s="248"/>
      <c r="AB73" s="248"/>
    </row>
    <row r="74" spans="1:32" ht="27.75" customHeight="1" x14ac:dyDescent="0.25">
      <c r="A74" s="595"/>
      <c r="B74" s="596"/>
      <c r="C74" s="189" t="s">
        <v>87</v>
      </c>
      <c r="D74" s="190"/>
      <c r="E74" s="190"/>
      <c r="F74" s="190"/>
      <c r="G74" s="190"/>
      <c r="H74" s="192"/>
      <c r="I74" s="193"/>
      <c r="J74" s="193"/>
      <c r="K74" s="168"/>
      <c r="L74" s="200"/>
      <c r="M74" s="168"/>
      <c r="N74" s="175"/>
      <c r="O74" s="175"/>
      <c r="P74" s="175"/>
      <c r="Q74" s="188"/>
      <c r="R74" s="188"/>
      <c r="S74" s="188"/>
      <c r="T74" s="188"/>
      <c r="U74" s="188"/>
      <c r="V74" s="188"/>
      <c r="W74" s="188"/>
      <c r="X74" s="188"/>
      <c r="Y74" s="188"/>
      <c r="Z74" s="248"/>
      <c r="AA74" s="248"/>
      <c r="AB74" s="248"/>
    </row>
    <row r="75" spans="1:32" s="5" customFormat="1" ht="37.5" customHeight="1" x14ac:dyDescent="0.25">
      <c r="A75" s="201" t="s">
        <v>55</v>
      </c>
      <c r="B75" s="202" t="s">
        <v>56</v>
      </c>
      <c r="C75" s="203" t="s">
        <v>56</v>
      </c>
      <c r="D75" s="204"/>
      <c r="E75" s="204"/>
      <c r="F75" s="204"/>
      <c r="G75" s="204"/>
      <c r="H75" s="205"/>
      <c r="I75" s="206"/>
      <c r="J75" s="206"/>
      <c r="K75" s="256"/>
      <c r="L75" s="200"/>
      <c r="M75" s="168"/>
      <c r="N75" s="175"/>
      <c r="O75" s="175"/>
      <c r="P75" s="175"/>
      <c r="Q75" s="188"/>
      <c r="R75" s="188"/>
      <c r="S75" s="188"/>
      <c r="T75" s="188"/>
      <c r="U75" s="188"/>
      <c r="V75" s="188"/>
      <c r="W75" s="188"/>
      <c r="X75" s="188"/>
      <c r="Y75" s="188"/>
      <c r="Z75" s="248"/>
      <c r="AA75" s="248"/>
      <c r="AB75" s="248"/>
    </row>
    <row r="76" spans="1:32" s="5" customFormat="1" ht="23.25" customHeight="1" x14ac:dyDescent="0.25">
      <c r="A76" s="248" t="s">
        <v>96</v>
      </c>
      <c r="B76" s="249"/>
      <c r="C76" s="250" t="s">
        <v>80</v>
      </c>
      <c r="D76" s="207"/>
      <c r="E76" s="204"/>
      <c r="F76" s="204"/>
      <c r="G76" s="204"/>
      <c r="H76" s="253"/>
      <c r="I76" s="206"/>
      <c r="J76" s="206"/>
      <c r="K76" s="256"/>
      <c r="L76" s="200"/>
      <c r="M76" s="168"/>
      <c r="N76" s="175"/>
      <c r="O76" s="175"/>
      <c r="P76" s="175"/>
      <c r="Q76" s="188"/>
      <c r="R76" s="188"/>
      <c r="S76" s="188"/>
      <c r="T76" s="188"/>
      <c r="U76" s="188"/>
      <c r="V76" s="188"/>
      <c r="W76" s="188"/>
      <c r="X76" s="188"/>
      <c r="Y76" s="188"/>
      <c r="Z76" s="248"/>
      <c r="AA76" s="248"/>
      <c r="AB76" s="248"/>
    </row>
    <row r="77" spans="1:32" s="5" customFormat="1" ht="29.25" customHeight="1" x14ac:dyDescent="0.25">
      <c r="A77" s="181" t="s">
        <v>96</v>
      </c>
      <c r="B77" s="183" t="s">
        <v>138</v>
      </c>
      <c r="C77" s="203" t="s">
        <v>119</v>
      </c>
      <c r="D77" s="207"/>
      <c r="E77" s="204"/>
      <c r="F77" s="204"/>
      <c r="G77" s="204"/>
      <c r="H77" s="253"/>
      <c r="I77" s="206"/>
      <c r="J77" s="206"/>
      <c r="K77" s="256"/>
      <c r="L77" s="200"/>
      <c r="M77" s="168"/>
      <c r="N77" s="175"/>
      <c r="O77" s="175"/>
      <c r="P77" s="175"/>
      <c r="Q77" s="188"/>
      <c r="R77" s="188"/>
      <c r="S77" s="188"/>
      <c r="T77" s="188"/>
      <c r="U77" s="188"/>
      <c r="V77" s="188"/>
      <c r="W77" s="188"/>
      <c r="X77" s="188"/>
      <c r="Y77" s="188"/>
      <c r="Z77" s="248"/>
      <c r="AA77" s="248"/>
      <c r="AB77" s="248"/>
    </row>
    <row r="78" spans="1:32" s="5" customFormat="1" ht="39" customHeight="1" x14ac:dyDescent="0.25">
      <c r="A78" s="181"/>
      <c r="B78" s="183"/>
      <c r="C78" s="203" t="s">
        <v>89</v>
      </c>
      <c r="D78" s="204"/>
      <c r="E78" s="204"/>
      <c r="F78" s="204"/>
      <c r="G78" s="204"/>
      <c r="H78" s="205"/>
      <c r="I78" s="206"/>
      <c r="J78" s="206"/>
      <c r="K78" s="256"/>
      <c r="L78" s="200"/>
      <c r="M78" s="168"/>
      <c r="N78" s="175"/>
      <c r="O78" s="175"/>
      <c r="P78" s="175"/>
      <c r="Q78" s="188"/>
      <c r="R78" s="188"/>
      <c r="S78" s="188"/>
      <c r="T78" s="188"/>
      <c r="U78" s="188"/>
      <c r="V78" s="188"/>
      <c r="W78" s="188"/>
      <c r="X78" s="188"/>
      <c r="Y78" s="188"/>
      <c r="Z78" s="248"/>
      <c r="AA78" s="248"/>
      <c r="AB78" s="248"/>
    </row>
    <row r="79" spans="1:32" s="5" customFormat="1" ht="38.25" customHeight="1" x14ac:dyDescent="0.25">
      <c r="A79" s="181"/>
      <c r="B79" s="183"/>
      <c r="C79" s="203" t="s">
        <v>90</v>
      </c>
      <c r="D79" s="204"/>
      <c r="E79" s="204"/>
      <c r="F79" s="204"/>
      <c r="G79" s="204"/>
      <c r="H79" s="205"/>
      <c r="I79" s="206"/>
      <c r="J79" s="206"/>
      <c r="K79" s="256"/>
      <c r="L79" s="200"/>
      <c r="M79" s="168"/>
      <c r="N79" s="175"/>
      <c r="O79" s="175"/>
      <c r="P79" s="175"/>
      <c r="Q79" s="188"/>
      <c r="R79" s="188"/>
      <c r="S79" s="188"/>
      <c r="T79" s="188"/>
      <c r="U79" s="188"/>
      <c r="V79" s="188"/>
      <c r="W79" s="188"/>
      <c r="X79" s="188"/>
      <c r="Y79" s="188"/>
      <c r="Z79" s="248"/>
      <c r="AA79" s="248"/>
      <c r="AB79" s="248"/>
    </row>
    <row r="80" spans="1:32" s="36" customFormat="1" ht="16.5" customHeight="1" x14ac:dyDescent="0.25">
      <c r="A80" s="248"/>
      <c r="B80" s="249"/>
      <c r="C80" s="250"/>
      <c r="D80" s="208"/>
      <c r="E80" s="204"/>
      <c r="F80" s="204"/>
      <c r="G80" s="204"/>
      <c r="H80" s="209"/>
      <c r="I80" s="206"/>
      <c r="J80" s="206"/>
      <c r="K80" s="256"/>
      <c r="L80" s="200"/>
      <c r="M80" s="168"/>
      <c r="N80" s="175"/>
      <c r="O80" s="175"/>
      <c r="P80" s="175"/>
      <c r="Q80" s="188"/>
      <c r="R80" s="188"/>
      <c r="S80" s="188"/>
      <c r="T80" s="188"/>
      <c r="U80" s="188"/>
      <c r="V80" s="188"/>
      <c r="W80" s="188"/>
      <c r="X80" s="188"/>
      <c r="Y80" s="188"/>
      <c r="Z80" s="248"/>
      <c r="AA80" s="248"/>
      <c r="AB80" s="248"/>
    </row>
    <row r="81" spans="1:32" s="5" customFormat="1" ht="19.5" customHeight="1" x14ac:dyDescent="0.25">
      <c r="A81" s="181" t="s">
        <v>135</v>
      </c>
      <c r="B81" s="183" t="s">
        <v>70</v>
      </c>
      <c r="C81" s="203" t="s">
        <v>70</v>
      </c>
      <c r="D81" s="204"/>
      <c r="E81" s="204"/>
      <c r="F81" s="204"/>
      <c r="G81" s="204"/>
      <c r="H81" s="205"/>
      <c r="I81" s="206"/>
      <c r="J81" s="206"/>
      <c r="K81" s="256"/>
      <c r="L81" s="200"/>
      <c r="M81" s="168"/>
      <c r="N81" s="175"/>
      <c r="O81" s="175"/>
      <c r="P81" s="175"/>
      <c r="Q81" s="188"/>
      <c r="R81" s="188"/>
      <c r="S81" s="188"/>
      <c r="T81" s="188"/>
      <c r="U81" s="188"/>
      <c r="V81" s="188"/>
      <c r="W81" s="188"/>
      <c r="X81" s="188"/>
      <c r="Y81" s="188"/>
      <c r="Z81" s="248"/>
      <c r="AA81" s="248"/>
      <c r="AB81" s="248"/>
    </row>
    <row r="82" spans="1:32" s="5" customFormat="1" ht="33" customHeight="1" x14ac:dyDescent="0.25">
      <c r="A82" s="181" t="s">
        <v>136</v>
      </c>
      <c r="B82" s="183" t="s">
        <v>57</v>
      </c>
      <c r="C82" s="203" t="s">
        <v>57</v>
      </c>
      <c r="D82" s="204"/>
      <c r="E82" s="204"/>
      <c r="F82" s="204"/>
      <c r="G82" s="204"/>
      <c r="H82" s="205"/>
      <c r="I82" s="206"/>
      <c r="J82" s="206"/>
      <c r="K82" s="256"/>
      <c r="L82" s="200"/>
      <c r="M82" s="168"/>
      <c r="N82" s="175"/>
      <c r="O82" s="175"/>
      <c r="P82" s="175"/>
      <c r="Q82" s="188"/>
      <c r="R82" s="188"/>
      <c r="S82" s="188"/>
      <c r="T82" s="188"/>
      <c r="U82" s="188"/>
      <c r="V82" s="188"/>
      <c r="W82" s="188"/>
      <c r="X82" s="188"/>
      <c r="Y82" s="188"/>
      <c r="Z82" s="248"/>
      <c r="AA82" s="248"/>
      <c r="AB82" s="248"/>
    </row>
    <row r="83" spans="1:32" s="148" customFormat="1" ht="27.75" customHeight="1" x14ac:dyDescent="0.25">
      <c r="A83" s="210"/>
      <c r="B83" s="210"/>
      <c r="C83" s="210"/>
      <c r="D83" s="201"/>
      <c r="E83" s="248"/>
      <c r="F83" s="248"/>
      <c r="G83" s="248"/>
      <c r="H83" s="201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170"/>
      <c r="AA83" s="170"/>
      <c r="AB83" s="211"/>
    </row>
    <row r="84" spans="1:32" ht="20.25" customHeight="1" x14ac:dyDescent="0.25">
      <c r="A84" s="212" t="s">
        <v>93</v>
      </c>
      <c r="B84" s="213"/>
      <c r="C84" s="214"/>
      <c r="D84" s="215"/>
      <c r="E84" s="215"/>
      <c r="F84" s="216"/>
      <c r="G84" s="216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</row>
    <row r="85" spans="1:32" s="54" customFormat="1" ht="20.25" customHeight="1" x14ac:dyDescent="0.25">
      <c r="A85" s="218" t="s">
        <v>71</v>
      </c>
      <c r="B85" s="219" t="s">
        <v>91</v>
      </c>
      <c r="C85" s="250"/>
      <c r="D85" s="207"/>
      <c r="E85" s="204"/>
      <c r="F85" s="204"/>
      <c r="G85" s="204"/>
      <c r="H85" s="253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</row>
    <row r="86" spans="1:32" s="54" customFormat="1" ht="20.25" customHeight="1" x14ac:dyDescent="0.25">
      <c r="A86" s="220" t="s">
        <v>72</v>
      </c>
      <c r="B86" s="221" t="s">
        <v>73</v>
      </c>
      <c r="C86" s="250"/>
      <c r="D86" s="207"/>
      <c r="E86" s="204"/>
      <c r="F86" s="204"/>
      <c r="G86" s="204"/>
      <c r="H86" s="253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</row>
    <row r="87" spans="1:32" x14ac:dyDescent="0.25">
      <c r="A87" s="222"/>
      <c r="B87" s="223" t="s">
        <v>74</v>
      </c>
      <c r="C87" s="202"/>
      <c r="D87" s="201"/>
      <c r="E87" s="248"/>
      <c r="F87" s="248"/>
      <c r="G87" s="248"/>
      <c r="H87" s="224"/>
      <c r="I87" s="248"/>
      <c r="J87" s="248"/>
      <c r="K87" s="248"/>
      <c r="L87" s="248"/>
      <c r="M87" s="248"/>
      <c r="N87" s="187"/>
      <c r="O87" s="187"/>
      <c r="P87" s="187"/>
      <c r="Q87" s="187"/>
      <c r="R87" s="187"/>
      <c r="S87" s="187"/>
      <c r="T87" s="187"/>
      <c r="U87" s="187"/>
      <c r="V87" s="225"/>
      <c r="W87" s="225"/>
      <c r="X87" s="225"/>
      <c r="Y87" s="225"/>
      <c r="Z87" s="225"/>
      <c r="AA87" s="225"/>
      <c r="AB87" s="171"/>
    </row>
    <row r="88" spans="1:32" ht="27" customHeight="1" x14ac:dyDescent="0.25">
      <c r="I88" s="5"/>
      <c r="J88" s="5"/>
      <c r="K88" s="5"/>
      <c r="L88" s="5"/>
      <c r="M88" s="5"/>
      <c r="O88" s="5"/>
      <c r="Q88" s="5"/>
      <c r="U88" s="5"/>
      <c r="Y88" s="5"/>
      <c r="AA88" s="5"/>
    </row>
    <row r="89" spans="1:32" s="8" customFormat="1" x14ac:dyDescent="0.25">
      <c r="A89"/>
      <c r="B89"/>
      <c r="C89"/>
      <c r="D89" s="104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36"/>
      <c r="S89" s="5"/>
      <c r="T89" s="36"/>
      <c r="U89" s="5"/>
      <c r="V89" s="36"/>
      <c r="W89" s="5"/>
      <c r="X89" s="36"/>
      <c r="Y89" s="5"/>
      <c r="Z89" s="36"/>
      <c r="AA89" s="5"/>
      <c r="AB89" s="36"/>
      <c r="AC89" s="65"/>
      <c r="AD89" s="65"/>
      <c r="AE89" s="65"/>
      <c r="AF89" s="65"/>
    </row>
    <row r="90" spans="1:32" x14ac:dyDescent="0.25">
      <c r="I90" s="5"/>
      <c r="J90" s="5"/>
      <c r="K90" s="5"/>
      <c r="L90" s="5"/>
      <c r="M90" s="5"/>
      <c r="O90" s="5"/>
      <c r="Q90" s="5"/>
      <c r="U90" s="5"/>
      <c r="Y90" s="5"/>
      <c r="AA90" s="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T92" s="134"/>
      <c r="U92" s="38"/>
      <c r="V92" s="134"/>
      <c r="W92" s="38"/>
      <c r="Y92" s="5"/>
      <c r="AA92" s="5"/>
    </row>
    <row r="93" spans="1:32" x14ac:dyDescent="0.25">
      <c r="I93" s="5"/>
      <c r="J93" s="5"/>
      <c r="K93" s="39" t="s">
        <v>92</v>
      </c>
      <c r="L93" s="39"/>
      <c r="M93" s="39"/>
      <c r="N93" s="39"/>
      <c r="O93" s="39"/>
      <c r="P93" s="39"/>
      <c r="Q93" s="39"/>
      <c r="U93" s="5"/>
      <c r="V93" s="132"/>
      <c r="W93" s="39"/>
      <c r="Y93" s="5"/>
      <c r="AA93" s="5"/>
    </row>
    <row r="94" spans="1:32" x14ac:dyDescent="0.25">
      <c r="I94" s="5"/>
      <c r="J94" s="5"/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s="54" customFormat="1" x14ac:dyDescent="0.25">
      <c r="A95"/>
      <c r="B95"/>
      <c r="C95"/>
      <c r="D95" s="104"/>
      <c r="E95"/>
      <c r="F95"/>
      <c r="G95"/>
      <c r="H95"/>
      <c r="I95" s="5"/>
      <c r="J95" s="5"/>
      <c r="K95" s="39"/>
      <c r="L95" s="39"/>
      <c r="M95" s="39"/>
      <c r="N95" s="39"/>
      <c r="O95" s="39"/>
      <c r="P95" s="5"/>
      <c r="Q95" s="5"/>
      <c r="R95" s="132"/>
      <c r="S95" s="39"/>
      <c r="T95" s="135"/>
      <c r="U95" s="40"/>
      <c r="V95" s="135"/>
      <c r="W95" s="40"/>
      <c r="X95" s="36"/>
      <c r="Y95" s="5"/>
      <c r="Z95" s="36"/>
      <c r="AA95" s="5"/>
      <c r="AB95" s="36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36"/>
      <c r="S96" s="5"/>
      <c r="T96" s="134"/>
      <c r="U96" s="38"/>
      <c r="V96" s="134"/>
      <c r="W96" s="38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97"/>
      <c r="J99" s="597"/>
      <c r="K99" s="597"/>
      <c r="L99" s="597"/>
      <c r="M99" s="597"/>
      <c r="N99" s="597"/>
      <c r="O99" s="597"/>
      <c r="P99" s="597"/>
      <c r="Q99" s="597"/>
      <c r="R99" s="597"/>
      <c r="S99" s="597"/>
      <c r="T99" s="597"/>
      <c r="U99" s="597"/>
      <c r="V99" s="597"/>
      <c r="W99" s="231"/>
      <c r="X99" s="138"/>
      <c r="Y99" s="6"/>
      <c r="Z99" s="138"/>
      <c r="AA99" s="6"/>
      <c r="AB99" s="138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"/>
      <c r="J100" s="5"/>
      <c r="K100" s="5"/>
      <c r="L100" s="5"/>
      <c r="M100" s="5"/>
      <c r="N100" s="5"/>
      <c r="O100" s="5"/>
      <c r="P100" s="5"/>
      <c r="Q100" s="5"/>
      <c r="R100" s="36"/>
      <c r="S100" s="5"/>
      <c r="T100" s="36"/>
      <c r="U100" s="5"/>
      <c r="V100" s="36"/>
      <c r="W100" s="5"/>
      <c r="X100" s="36"/>
      <c r="Y100" s="5"/>
      <c r="Z100" s="36"/>
      <c r="AA100" s="5"/>
      <c r="AB100" s="36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ht="12.75" customHeigh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  <c r="AC105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8:A29"/>
    <mergeCell ref="B28:B29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B25:B26"/>
    <mergeCell ref="AC25:AF25"/>
    <mergeCell ref="AC26:AF26"/>
    <mergeCell ref="AC27:AF27"/>
    <mergeCell ref="H55:H56"/>
    <mergeCell ref="I55:I56"/>
    <mergeCell ref="A31:A32"/>
    <mergeCell ref="B31:B32"/>
    <mergeCell ref="A33:A37"/>
    <mergeCell ref="B33:B37"/>
    <mergeCell ref="A40:A47"/>
    <mergeCell ref="B40:B47"/>
    <mergeCell ref="K60:K61"/>
    <mergeCell ref="L63:L67"/>
    <mergeCell ref="K55:K56"/>
    <mergeCell ref="L45:L47"/>
    <mergeCell ref="A48:A67"/>
    <mergeCell ref="B48:B67"/>
    <mergeCell ref="C48:C50"/>
    <mergeCell ref="C51:C52"/>
    <mergeCell ref="E51:E52"/>
    <mergeCell ref="F51:F52"/>
    <mergeCell ref="H51:H52"/>
    <mergeCell ref="I51:I52"/>
    <mergeCell ref="K51:K52"/>
    <mergeCell ref="C55:C56"/>
    <mergeCell ref="E55:E56"/>
    <mergeCell ref="F55:F56"/>
    <mergeCell ref="C60:C61"/>
    <mergeCell ref="E60:E61"/>
    <mergeCell ref="F60:F61"/>
    <mergeCell ref="H60:H61"/>
    <mergeCell ref="I60:I61"/>
    <mergeCell ref="A68:A70"/>
    <mergeCell ref="B68:B70"/>
    <mergeCell ref="A71:A74"/>
    <mergeCell ref="B71:B74"/>
    <mergeCell ref="I99:V9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view="pageBreakPreview" zoomScaleSheetLayoutView="100" workbookViewId="0">
      <selection activeCell="H27" sqref="H27"/>
    </sheetView>
  </sheetViews>
  <sheetFormatPr defaultRowHeight="15" x14ac:dyDescent="0.25"/>
  <cols>
    <col min="1" max="1" width="9.140625" customWidth="1"/>
    <col min="2" max="2" width="21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154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153</v>
      </c>
      <c r="C2" s="578" t="s">
        <v>172</v>
      </c>
      <c r="D2" s="581" t="s">
        <v>137</v>
      </c>
      <c r="E2" s="584" t="s">
        <v>173</v>
      </c>
      <c r="F2" s="585"/>
      <c r="G2" s="246"/>
      <c r="H2" s="586" t="s">
        <v>178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174</v>
      </c>
      <c r="F3" s="589"/>
      <c r="G3" s="590"/>
      <c r="H3" s="591" t="s">
        <v>177</v>
      </c>
      <c r="I3" s="584" t="s">
        <v>179</v>
      </c>
      <c r="J3" s="585"/>
      <c r="K3" s="585"/>
      <c r="L3" s="594"/>
      <c r="M3" s="584" t="s">
        <v>185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175</v>
      </c>
      <c r="F4" s="565" t="s">
        <v>176</v>
      </c>
      <c r="G4" s="565" t="s">
        <v>181</v>
      </c>
      <c r="H4" s="592"/>
      <c r="I4" s="565" t="s">
        <v>180</v>
      </c>
      <c r="J4" s="565" t="s">
        <v>182</v>
      </c>
      <c r="K4" s="565" t="s">
        <v>183</v>
      </c>
      <c r="L4" s="565" t="s">
        <v>184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37.5" customHeight="1" x14ac:dyDescent="0.25">
      <c r="A8" s="19" t="s">
        <v>156</v>
      </c>
      <c r="B8" s="19" t="s">
        <v>155</v>
      </c>
      <c r="C8" s="19"/>
      <c r="D8" s="19">
        <v>60</v>
      </c>
      <c r="E8" s="19"/>
      <c r="F8" s="19"/>
      <c r="G8" s="19"/>
      <c r="H8" s="80">
        <v>1440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194</v>
      </c>
      <c r="AD8" s="624"/>
      <c r="AE8" s="624"/>
      <c r="AF8" s="625"/>
    </row>
    <row r="9" spans="1:32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157</v>
      </c>
      <c r="B10" s="557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6" si="0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 t="s">
        <v>190</v>
      </c>
      <c r="AD10" s="618"/>
      <c r="AE10" s="618"/>
      <c r="AF10" s="619"/>
    </row>
    <row r="11" spans="1:32" x14ac:dyDescent="0.25">
      <c r="A11" s="93" t="s">
        <v>158</v>
      </c>
      <c r="B11" s="558"/>
      <c r="C11" s="230" t="s">
        <v>141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 t="s">
        <v>190</v>
      </c>
      <c r="AD11" s="618"/>
      <c r="AE11" s="618"/>
      <c r="AF11" s="619"/>
    </row>
    <row r="12" spans="1:32" ht="24" x14ac:dyDescent="0.25">
      <c r="A12" s="93" t="s">
        <v>159</v>
      </c>
      <c r="B12" s="558"/>
      <c r="C12" s="230" t="s">
        <v>142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93" t="s">
        <v>160</v>
      </c>
      <c r="B13" s="558"/>
      <c r="C13" s="230" t="s">
        <v>143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 t="s">
        <v>200</v>
      </c>
      <c r="AD13" s="618"/>
      <c r="AE13" s="618"/>
      <c r="AF13" s="619"/>
    </row>
    <row r="14" spans="1:32" x14ac:dyDescent="0.25">
      <c r="A14" s="93" t="s">
        <v>161</v>
      </c>
      <c r="B14" s="558"/>
      <c r="C14" s="230" t="s">
        <v>144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 t="s">
        <v>195</v>
      </c>
      <c r="AD14" s="618"/>
      <c r="AE14" s="618"/>
      <c r="AF14" s="619"/>
    </row>
    <row r="15" spans="1:32" x14ac:dyDescent="0.25">
      <c r="A15" s="93" t="s">
        <v>162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39">
        <f t="shared" si="0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 t="s">
        <v>197</v>
      </c>
      <c r="AD15" s="618"/>
      <c r="AE15" s="618"/>
      <c r="AF15" s="619"/>
    </row>
    <row r="16" spans="1:32" x14ac:dyDescent="0.25">
      <c r="A16" s="93" t="s">
        <v>163</v>
      </c>
      <c r="B16" s="558"/>
      <c r="C16" s="230" t="s">
        <v>37</v>
      </c>
      <c r="D16" s="229">
        <v>3</v>
      </c>
      <c r="E16" s="229"/>
      <c r="F16" s="229"/>
      <c r="G16" s="99"/>
      <c r="H16" s="239">
        <f t="shared" si="0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 t="s">
        <v>198</v>
      </c>
      <c r="AD16" s="618"/>
      <c r="AE16" s="618"/>
      <c r="AF16" s="619"/>
    </row>
    <row r="17" spans="1:32" ht="28.5" customHeight="1" x14ac:dyDescent="0.25">
      <c r="A17" s="93" t="s">
        <v>164</v>
      </c>
      <c r="B17" s="558"/>
      <c r="C17" s="230" t="s">
        <v>145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 t="s">
        <v>192</v>
      </c>
      <c r="AD17" s="618"/>
      <c r="AE17" s="618"/>
      <c r="AF17" s="619"/>
    </row>
    <row r="18" spans="1:32" x14ac:dyDescent="0.25">
      <c r="A18" s="93" t="s">
        <v>165</v>
      </c>
      <c r="B18" s="558"/>
      <c r="C18" s="49" t="s">
        <v>146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 t="s">
        <v>193</v>
      </c>
      <c r="AD18" s="618"/>
      <c r="AE18" s="618"/>
      <c r="AF18" s="619"/>
    </row>
    <row r="19" spans="1:32" x14ac:dyDescent="0.25">
      <c r="A19" s="93" t="s">
        <v>166</v>
      </c>
      <c r="B19" s="559"/>
      <c r="C19" s="230" t="s">
        <v>147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168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 t="s">
        <v>199</v>
      </c>
      <c r="AD22" s="618"/>
      <c r="AE22" s="618"/>
      <c r="AF22" s="619"/>
    </row>
    <row r="23" spans="1:32" x14ac:dyDescent="0.25">
      <c r="A23" s="229" t="s">
        <v>169</v>
      </c>
      <c r="B23" s="561"/>
      <c r="C23" s="230" t="s">
        <v>150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 t="s">
        <v>196</v>
      </c>
      <c r="AD23" s="618"/>
      <c r="AE23" s="618"/>
      <c r="AF23" s="619"/>
    </row>
    <row r="24" spans="1:32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4" customFormat="1" x14ac:dyDescent="0.25">
      <c r="A25" s="229" t="s">
        <v>170</v>
      </c>
      <c r="B25" s="560"/>
      <c r="C25" s="230" t="s">
        <v>39</v>
      </c>
      <c r="D25" s="229">
        <v>3</v>
      </c>
      <c r="E25" s="244"/>
      <c r="F25" s="244"/>
      <c r="G25" s="35"/>
      <c r="H25" s="239">
        <f t="shared" si="0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51"/>
      <c r="Z25" s="1"/>
      <c r="AA25" s="50"/>
      <c r="AB25" s="125"/>
      <c r="AC25" s="620"/>
      <c r="AD25" s="621"/>
      <c r="AE25" s="621"/>
      <c r="AF25" s="622"/>
    </row>
    <row r="26" spans="1:32" s="54" customFormat="1" x14ac:dyDescent="0.25">
      <c r="A26" s="229" t="s">
        <v>171</v>
      </c>
      <c r="B26" s="561"/>
      <c r="C26" s="230" t="s">
        <v>139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163"/>
      <c r="K26" s="3"/>
      <c r="L26" s="53"/>
      <c r="M26" s="53"/>
      <c r="N26" s="71"/>
      <c r="O26" s="51"/>
      <c r="P26" s="51"/>
      <c r="Q26" s="51">
        <v>9</v>
      </c>
      <c r="R26" s="125">
        <v>72</v>
      </c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79" customFormat="1" x14ac:dyDescent="0.25">
      <c r="A27" s="92" t="s">
        <v>45</v>
      </c>
      <c r="B27" s="95" t="s">
        <v>152</v>
      </c>
      <c r="C27" s="20"/>
      <c r="D27" s="94">
        <f>SUM(D10:D26)</f>
        <v>57</v>
      </c>
      <c r="E27" s="21">
        <v>5</v>
      </c>
      <c r="F27" s="22"/>
      <c r="G27" s="22"/>
      <c r="H27" s="23">
        <f>SUM(H10:H26)</f>
        <v>1368</v>
      </c>
      <c r="I27" s="23"/>
      <c r="J27" s="23"/>
      <c r="K27" s="23"/>
      <c r="L27" s="23"/>
      <c r="M27" s="23">
        <f t="shared" ref="M27:R27" si="1">SUM(M10:M26)</f>
        <v>36</v>
      </c>
      <c r="N27" s="23">
        <f t="shared" si="1"/>
        <v>720</v>
      </c>
      <c r="O27" s="23">
        <f t="shared" si="1"/>
        <v>36</v>
      </c>
      <c r="P27" s="23">
        <f t="shared" si="1"/>
        <v>576</v>
      </c>
      <c r="Q27" s="23">
        <f t="shared" si="1"/>
        <v>9</v>
      </c>
      <c r="R27" s="128">
        <f t="shared" si="1"/>
        <v>72</v>
      </c>
      <c r="S27" s="23"/>
      <c r="T27" s="128"/>
      <c r="U27" s="23"/>
      <c r="V27" s="128"/>
      <c r="W27" s="23"/>
      <c r="X27" s="128"/>
      <c r="Y27" s="23"/>
      <c r="Z27" s="128"/>
      <c r="AA27" s="23"/>
      <c r="AB27" s="128"/>
      <c r="AC27" s="617"/>
      <c r="AD27" s="618"/>
      <c r="AE27" s="618"/>
      <c r="AF27" s="619"/>
    </row>
    <row r="28" spans="1:32" x14ac:dyDescent="0.25">
      <c r="A28" s="595" t="s">
        <v>47</v>
      </c>
      <c r="B28" s="616" t="s">
        <v>77</v>
      </c>
      <c r="C28" s="249" t="s">
        <v>48</v>
      </c>
      <c r="D28" s="248"/>
      <c r="E28" s="248"/>
      <c r="F28" s="248"/>
      <c r="G28" s="248"/>
      <c r="H28" s="166"/>
      <c r="I28" s="167"/>
      <c r="J28" s="167"/>
      <c r="K28" s="168"/>
      <c r="L28" s="168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70"/>
      <c r="AB28" s="171"/>
    </row>
    <row r="29" spans="1:32" x14ac:dyDescent="0.25">
      <c r="A29" s="595"/>
      <c r="B29" s="616"/>
      <c r="C29" s="249" t="s">
        <v>83</v>
      </c>
      <c r="D29" s="248"/>
      <c r="E29" s="248"/>
      <c r="F29" s="248"/>
      <c r="G29" s="248"/>
      <c r="H29" s="166"/>
      <c r="I29" s="167"/>
      <c r="J29" s="167"/>
      <c r="K29" s="168"/>
      <c r="L29" s="168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170"/>
      <c r="AB29" s="171"/>
    </row>
    <row r="30" spans="1:32" ht="38.25" customHeight="1" x14ac:dyDescent="0.25">
      <c r="A30" s="248" t="s">
        <v>49</v>
      </c>
      <c r="B30" s="259" t="s">
        <v>78</v>
      </c>
      <c r="C30" s="172" t="s">
        <v>50</v>
      </c>
      <c r="D30" s="173"/>
      <c r="E30" s="248"/>
      <c r="F30" s="248"/>
      <c r="G30" s="248"/>
      <c r="H30" s="166"/>
      <c r="I30" s="167"/>
      <c r="J30" s="167"/>
      <c r="K30" s="168"/>
      <c r="L30" s="16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248"/>
      <c r="Z30" s="170"/>
      <c r="AA30" s="170"/>
      <c r="AB30" s="170"/>
    </row>
    <row r="31" spans="1:32" x14ac:dyDescent="0.25">
      <c r="A31" s="595" t="s">
        <v>51</v>
      </c>
      <c r="B31" s="616" t="s">
        <v>52</v>
      </c>
      <c r="C31" s="249" t="s">
        <v>44</v>
      </c>
      <c r="D31" s="248"/>
      <c r="E31" s="248"/>
      <c r="F31" s="248"/>
      <c r="G31" s="248"/>
      <c r="H31" s="166"/>
      <c r="I31" s="167"/>
      <c r="J31" s="167"/>
      <c r="K31" s="168"/>
      <c r="L31" s="168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248"/>
      <c r="AA31" s="248"/>
      <c r="AB31" s="170"/>
    </row>
    <row r="32" spans="1:32" ht="25.5" customHeight="1" x14ac:dyDescent="0.25">
      <c r="A32" s="595"/>
      <c r="B32" s="616"/>
      <c r="C32" s="249" t="s">
        <v>53</v>
      </c>
      <c r="D32" s="248"/>
      <c r="E32" s="248"/>
      <c r="F32" s="248"/>
      <c r="G32" s="248"/>
      <c r="H32" s="166"/>
      <c r="I32" s="167"/>
      <c r="J32" s="167"/>
      <c r="K32" s="168"/>
      <c r="L32" s="168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248"/>
      <c r="AA32" s="248"/>
      <c r="AB32" s="174"/>
      <c r="AC32" s="66"/>
    </row>
    <row r="33" spans="1:32" ht="17.25" customHeight="1" x14ac:dyDescent="0.25">
      <c r="A33" s="595" t="s">
        <v>58</v>
      </c>
      <c r="B33" s="616" t="s">
        <v>79</v>
      </c>
      <c r="C33" s="249" t="s">
        <v>61</v>
      </c>
      <c r="D33" s="248"/>
      <c r="E33" s="248"/>
      <c r="F33" s="248"/>
      <c r="G33" s="248"/>
      <c r="H33" s="166"/>
      <c r="I33" s="167"/>
      <c r="J33" s="167"/>
      <c r="K33" s="168"/>
      <c r="L33" s="168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248"/>
      <c r="AA33" s="248"/>
      <c r="AB33" s="171"/>
      <c r="AC33" s="66"/>
    </row>
    <row r="34" spans="1:32" ht="15" customHeight="1" x14ac:dyDescent="0.25">
      <c r="A34" s="595"/>
      <c r="B34" s="616"/>
      <c r="C34" s="172" t="s">
        <v>59</v>
      </c>
      <c r="D34" s="173"/>
      <c r="E34" s="248"/>
      <c r="F34" s="248"/>
      <c r="G34" s="248"/>
      <c r="H34" s="166"/>
      <c r="I34" s="167"/>
      <c r="J34" s="167"/>
      <c r="K34" s="168"/>
      <c r="L34" s="168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70"/>
      <c r="AA34" s="170"/>
      <c r="AB34" s="175"/>
    </row>
    <row r="35" spans="1:32" ht="24.75" customHeight="1" x14ac:dyDescent="0.25">
      <c r="A35" s="595"/>
      <c r="B35" s="616"/>
      <c r="C35" s="172" t="s">
        <v>60</v>
      </c>
      <c r="D35" s="173"/>
      <c r="E35" s="248"/>
      <c r="F35" s="248"/>
      <c r="G35" s="248"/>
      <c r="H35" s="166"/>
      <c r="I35" s="167"/>
      <c r="J35" s="167"/>
      <c r="K35" s="168"/>
      <c r="L35" s="168"/>
      <c r="M35" s="168"/>
      <c r="N35" s="169"/>
      <c r="O35" s="169"/>
      <c r="P35" s="169"/>
      <c r="Q35" s="169"/>
      <c r="R35" s="169"/>
      <c r="S35" s="176"/>
      <c r="T35" s="176"/>
      <c r="U35" s="169"/>
      <c r="V35" s="169"/>
      <c r="W35" s="169"/>
      <c r="X35" s="169"/>
      <c r="Y35" s="169"/>
      <c r="Z35" s="169"/>
      <c r="AA35" s="169"/>
      <c r="AB35" s="175"/>
    </row>
    <row r="36" spans="1:32" ht="15" customHeight="1" x14ac:dyDescent="0.25">
      <c r="A36" s="595"/>
      <c r="B36" s="616"/>
      <c r="C36" s="172" t="s">
        <v>86</v>
      </c>
      <c r="D36" s="173"/>
      <c r="E36" s="248"/>
      <c r="F36" s="248"/>
      <c r="G36" s="248"/>
      <c r="H36" s="166"/>
      <c r="I36" s="167"/>
      <c r="J36" s="167"/>
      <c r="K36" s="168"/>
      <c r="L36" s="168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70"/>
      <c r="AA36" s="170"/>
      <c r="AB36" s="169"/>
    </row>
    <row r="37" spans="1:32" ht="15" customHeight="1" x14ac:dyDescent="0.25">
      <c r="A37" s="595"/>
      <c r="B37" s="616"/>
      <c r="C37" s="172" t="s">
        <v>62</v>
      </c>
      <c r="D37" s="173"/>
      <c r="E37" s="248"/>
      <c r="F37" s="248"/>
      <c r="G37" s="248"/>
      <c r="H37" s="166"/>
      <c r="I37" s="167"/>
      <c r="J37" s="167"/>
      <c r="K37" s="168"/>
      <c r="L37" s="168"/>
      <c r="M37" s="168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248"/>
      <c r="AA37" s="248"/>
      <c r="AB37" s="169"/>
    </row>
    <row r="38" spans="1:32" ht="36.75" customHeight="1" x14ac:dyDescent="0.25">
      <c r="A38" s="248" t="s">
        <v>94</v>
      </c>
      <c r="B38" s="249" t="s">
        <v>95</v>
      </c>
      <c r="C38" s="177" t="s">
        <v>116</v>
      </c>
      <c r="D38" s="178"/>
      <c r="E38" s="179"/>
      <c r="F38" s="180"/>
      <c r="G38" s="180"/>
      <c r="H38" s="166"/>
      <c r="I38" s="180"/>
      <c r="J38" s="180"/>
      <c r="K38" s="180"/>
      <c r="L38" s="16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79"/>
      <c r="AA38" s="179"/>
      <c r="AB38" s="169"/>
    </row>
    <row r="39" spans="1:32" s="147" customFormat="1" ht="15" customHeight="1" x14ac:dyDescent="0.25">
      <c r="A39" s="181" t="s">
        <v>75</v>
      </c>
      <c r="B39" s="182" t="s">
        <v>54</v>
      </c>
      <c r="C39" s="183"/>
      <c r="D39" s="184"/>
      <c r="E39" s="185"/>
      <c r="F39" s="186"/>
      <c r="G39" s="186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45"/>
      <c r="AD39" s="146"/>
      <c r="AE39" s="65"/>
      <c r="AF39" s="65"/>
    </row>
    <row r="40" spans="1:32" ht="15.75" customHeight="1" x14ac:dyDescent="0.25">
      <c r="A40" s="595" t="s">
        <v>131</v>
      </c>
      <c r="B40" s="596" t="s">
        <v>105</v>
      </c>
      <c r="C40" s="249" t="s">
        <v>63</v>
      </c>
      <c r="D40" s="248"/>
      <c r="E40" s="175"/>
      <c r="F40" s="175"/>
      <c r="G40" s="175"/>
      <c r="H40" s="166"/>
      <c r="I40" s="167"/>
      <c r="J40" s="167"/>
      <c r="K40" s="168"/>
      <c r="L40" s="168"/>
      <c r="M40" s="168"/>
      <c r="N40" s="179"/>
      <c r="O40" s="179"/>
      <c r="P40" s="179"/>
      <c r="Q40" s="169"/>
      <c r="R40" s="169"/>
      <c r="S40" s="169"/>
      <c r="T40" s="169"/>
      <c r="U40" s="169"/>
      <c r="V40" s="169"/>
      <c r="W40" s="169"/>
      <c r="X40" s="169"/>
      <c r="Y40" s="169"/>
      <c r="Z40" s="248"/>
      <c r="AA40" s="248"/>
      <c r="AB40" s="170"/>
    </row>
    <row r="41" spans="1:32" ht="15.75" customHeight="1" x14ac:dyDescent="0.25">
      <c r="A41" s="595"/>
      <c r="B41" s="596"/>
      <c r="C41" s="249" t="s">
        <v>64</v>
      </c>
      <c r="D41" s="248"/>
      <c r="E41" s="175"/>
      <c r="F41" s="175"/>
      <c r="G41" s="175"/>
      <c r="H41" s="166"/>
      <c r="I41" s="167"/>
      <c r="J41" s="167"/>
      <c r="K41" s="168"/>
      <c r="L41" s="168"/>
      <c r="M41" s="168"/>
      <c r="N41" s="179"/>
      <c r="O41" s="179"/>
      <c r="P41" s="179"/>
      <c r="Q41" s="169"/>
      <c r="R41" s="169"/>
      <c r="S41" s="169"/>
      <c r="T41" s="169"/>
      <c r="U41" s="169"/>
      <c r="V41" s="169"/>
      <c r="W41" s="169"/>
      <c r="X41" s="169"/>
      <c r="Y41" s="169"/>
      <c r="Z41" s="248"/>
      <c r="AA41" s="248"/>
      <c r="AB41" s="170"/>
    </row>
    <row r="42" spans="1:32" ht="27" customHeight="1" x14ac:dyDescent="0.25">
      <c r="A42" s="595"/>
      <c r="B42" s="596"/>
      <c r="C42" s="249" t="s">
        <v>67</v>
      </c>
      <c r="D42" s="248"/>
      <c r="E42" s="175"/>
      <c r="F42" s="175"/>
      <c r="G42" s="175"/>
      <c r="H42" s="166"/>
      <c r="I42" s="167"/>
      <c r="J42" s="167"/>
      <c r="K42" s="168"/>
      <c r="L42" s="168"/>
      <c r="M42" s="168"/>
      <c r="N42" s="179"/>
      <c r="O42" s="179"/>
      <c r="P42" s="179"/>
      <c r="Q42" s="180"/>
      <c r="R42" s="180"/>
      <c r="S42" s="180"/>
      <c r="T42" s="180"/>
      <c r="U42" s="180"/>
      <c r="V42" s="248"/>
      <c r="W42" s="248"/>
      <c r="X42" s="248"/>
      <c r="Y42" s="248"/>
      <c r="Z42" s="188"/>
      <c r="AA42" s="188"/>
      <c r="AB42" s="170"/>
    </row>
    <row r="43" spans="1:32" ht="16.5" customHeight="1" x14ac:dyDescent="0.25">
      <c r="A43" s="595"/>
      <c r="B43" s="596"/>
      <c r="C43" s="249" t="s">
        <v>84</v>
      </c>
      <c r="D43" s="248"/>
      <c r="E43" s="175"/>
      <c r="F43" s="175"/>
      <c r="G43" s="175"/>
      <c r="H43" s="166"/>
      <c r="I43" s="167"/>
      <c r="J43" s="167"/>
      <c r="K43" s="168"/>
      <c r="L43" s="168"/>
      <c r="M43" s="168"/>
      <c r="N43" s="179"/>
      <c r="O43" s="179"/>
      <c r="P43" s="179"/>
      <c r="Q43" s="180"/>
      <c r="R43" s="180"/>
      <c r="S43" s="180"/>
      <c r="T43" s="180"/>
      <c r="U43" s="180"/>
      <c r="V43" s="248"/>
      <c r="W43" s="248"/>
      <c r="X43" s="248"/>
      <c r="Y43" s="248"/>
      <c r="Z43" s="188"/>
      <c r="AA43" s="188"/>
      <c r="AB43" s="170"/>
    </row>
    <row r="44" spans="1:32" ht="24.75" customHeight="1" x14ac:dyDescent="0.25">
      <c r="A44" s="595"/>
      <c r="B44" s="596"/>
      <c r="C44" s="249" t="s">
        <v>69</v>
      </c>
      <c r="D44" s="248"/>
      <c r="E44" s="175"/>
      <c r="F44" s="175"/>
      <c r="G44" s="175"/>
      <c r="H44" s="166"/>
      <c r="I44" s="167"/>
      <c r="J44" s="167"/>
      <c r="K44" s="168"/>
      <c r="L44" s="168"/>
      <c r="M44" s="168"/>
      <c r="N44" s="179"/>
      <c r="O44" s="179"/>
      <c r="P44" s="179"/>
      <c r="Q44" s="180"/>
      <c r="R44" s="180"/>
      <c r="S44" s="180"/>
      <c r="T44" s="180"/>
      <c r="U44" s="180"/>
      <c r="V44" s="248"/>
      <c r="W44" s="248"/>
      <c r="X44" s="248"/>
      <c r="Y44" s="248"/>
      <c r="Z44" s="188"/>
      <c r="AA44" s="188"/>
      <c r="AB44" s="170"/>
    </row>
    <row r="45" spans="1:32" ht="31.5" customHeight="1" x14ac:dyDescent="0.25">
      <c r="A45" s="595"/>
      <c r="B45" s="596"/>
      <c r="C45" s="189" t="s">
        <v>106</v>
      </c>
      <c r="D45" s="190"/>
      <c r="E45" s="191"/>
      <c r="F45" s="191"/>
      <c r="G45" s="191"/>
      <c r="H45" s="192"/>
      <c r="I45" s="193"/>
      <c r="J45" s="193"/>
      <c r="K45" s="168"/>
      <c r="L45" s="610"/>
      <c r="M45" s="168"/>
      <c r="N45" s="179"/>
      <c r="O45" s="179"/>
      <c r="P45" s="179"/>
      <c r="Q45" s="180"/>
      <c r="R45" s="180"/>
      <c r="S45" s="180"/>
      <c r="T45" s="180"/>
      <c r="U45" s="180"/>
      <c r="V45" s="248"/>
      <c r="W45" s="248"/>
      <c r="X45" s="248"/>
      <c r="Y45" s="248"/>
      <c r="Z45" s="188"/>
      <c r="AA45" s="188"/>
      <c r="AB45" s="170"/>
    </row>
    <row r="46" spans="1:32" ht="36" customHeight="1" x14ac:dyDescent="0.25">
      <c r="A46" s="595"/>
      <c r="B46" s="596"/>
      <c r="C46" s="189" t="s">
        <v>107</v>
      </c>
      <c r="D46" s="190"/>
      <c r="E46" s="191"/>
      <c r="F46" s="191"/>
      <c r="G46" s="191"/>
      <c r="H46" s="192"/>
      <c r="I46" s="193"/>
      <c r="J46" s="193"/>
      <c r="K46" s="168"/>
      <c r="L46" s="611"/>
      <c r="M46" s="168"/>
      <c r="N46" s="179"/>
      <c r="O46" s="179"/>
      <c r="P46" s="179"/>
      <c r="Q46" s="180"/>
      <c r="R46" s="180"/>
      <c r="S46" s="180"/>
      <c r="T46" s="180"/>
      <c r="U46" s="180"/>
      <c r="V46" s="248"/>
      <c r="W46" s="248"/>
      <c r="X46" s="248"/>
      <c r="Y46" s="248"/>
      <c r="Z46" s="188"/>
      <c r="AA46" s="188"/>
      <c r="AB46" s="170"/>
    </row>
    <row r="47" spans="1:32" s="54" customFormat="1" ht="35.25" customHeight="1" x14ac:dyDescent="0.25">
      <c r="A47" s="595"/>
      <c r="B47" s="596"/>
      <c r="C47" s="189" t="s">
        <v>108</v>
      </c>
      <c r="D47" s="190"/>
      <c r="E47" s="191"/>
      <c r="F47" s="191"/>
      <c r="G47" s="191"/>
      <c r="H47" s="192"/>
      <c r="I47" s="193"/>
      <c r="J47" s="193"/>
      <c r="K47" s="168"/>
      <c r="L47" s="612"/>
      <c r="M47" s="168"/>
      <c r="N47" s="179"/>
      <c r="O47" s="179"/>
      <c r="P47" s="179"/>
      <c r="Q47" s="180"/>
      <c r="R47" s="180"/>
      <c r="S47" s="180"/>
      <c r="T47" s="180"/>
      <c r="U47" s="180"/>
      <c r="V47" s="248"/>
      <c r="W47" s="248"/>
      <c r="X47" s="248"/>
      <c r="Y47" s="248"/>
      <c r="Z47" s="188"/>
      <c r="AA47" s="188"/>
      <c r="AB47" s="170"/>
    </row>
    <row r="48" spans="1:32" s="54" customFormat="1" ht="18.75" customHeight="1" x14ac:dyDescent="0.25">
      <c r="A48" s="595" t="s">
        <v>134</v>
      </c>
      <c r="B48" s="596" t="s">
        <v>109</v>
      </c>
      <c r="C48" s="598" t="s">
        <v>118</v>
      </c>
      <c r="D48" s="248"/>
      <c r="E48" s="194"/>
      <c r="F48" s="175"/>
      <c r="G48" s="175"/>
      <c r="H48" s="166"/>
      <c r="I48" s="167"/>
      <c r="J48" s="167"/>
      <c r="K48" s="168"/>
      <c r="L48" s="168"/>
      <c r="M48" s="168"/>
      <c r="N48" s="175"/>
      <c r="O48" s="175"/>
      <c r="P48" s="175"/>
      <c r="Q48" s="188"/>
      <c r="R48" s="188"/>
      <c r="S48" s="188"/>
      <c r="T48" s="188"/>
      <c r="U48" s="188"/>
      <c r="V48" s="248"/>
      <c r="W48" s="248"/>
      <c r="X48" s="248"/>
      <c r="Y48" s="248"/>
      <c r="Z48" s="248"/>
      <c r="AA48" s="248"/>
      <c r="AB48" s="170"/>
    </row>
    <row r="49" spans="1:28" s="54" customFormat="1" ht="18" customHeight="1" x14ac:dyDescent="0.25">
      <c r="A49" s="595"/>
      <c r="B49" s="596"/>
      <c r="C49" s="613"/>
      <c r="D49" s="248"/>
      <c r="E49" s="194"/>
      <c r="F49" s="175"/>
      <c r="G49" s="175"/>
      <c r="H49" s="166"/>
      <c r="I49" s="167"/>
      <c r="J49" s="167"/>
      <c r="K49" s="168"/>
      <c r="L49" s="168"/>
      <c r="M49" s="168"/>
      <c r="N49" s="175"/>
      <c r="O49" s="175"/>
      <c r="P49" s="175"/>
      <c r="Q49" s="188"/>
      <c r="R49" s="188"/>
      <c r="S49" s="188"/>
      <c r="T49" s="188"/>
      <c r="U49" s="188"/>
      <c r="V49" s="248"/>
      <c r="W49" s="248"/>
      <c r="X49" s="248"/>
      <c r="Y49" s="248"/>
      <c r="Z49" s="248"/>
      <c r="AA49" s="248"/>
      <c r="AB49" s="170"/>
    </row>
    <row r="50" spans="1:28" s="54" customFormat="1" ht="15.75" customHeight="1" x14ac:dyDescent="0.25">
      <c r="A50" s="595"/>
      <c r="B50" s="596"/>
      <c r="C50" s="599"/>
      <c r="D50" s="248"/>
      <c r="E50" s="194"/>
      <c r="F50" s="175"/>
      <c r="G50" s="175"/>
      <c r="H50" s="166"/>
      <c r="I50" s="167"/>
      <c r="J50" s="167"/>
      <c r="K50" s="168"/>
      <c r="L50" s="168"/>
      <c r="M50" s="168"/>
      <c r="N50" s="175"/>
      <c r="O50" s="175"/>
      <c r="P50" s="175"/>
      <c r="Q50" s="188"/>
      <c r="R50" s="188"/>
      <c r="S50" s="188"/>
      <c r="T50" s="188"/>
      <c r="U50" s="188"/>
      <c r="V50" s="248"/>
      <c r="W50" s="248"/>
      <c r="X50" s="248"/>
      <c r="Y50" s="248"/>
      <c r="Z50" s="248"/>
      <c r="AA50" s="248"/>
      <c r="AB50" s="170"/>
    </row>
    <row r="51" spans="1:28" s="54" customFormat="1" ht="30.75" customHeight="1" x14ac:dyDescent="0.25">
      <c r="A51" s="595"/>
      <c r="B51" s="596"/>
      <c r="C51" s="598" t="s">
        <v>97</v>
      </c>
      <c r="D51" s="248"/>
      <c r="E51" s="600"/>
      <c r="F51" s="602"/>
      <c r="G51" s="251"/>
      <c r="H51" s="604"/>
      <c r="I51" s="614"/>
      <c r="J51" s="257"/>
      <c r="K51" s="604"/>
      <c r="L51" s="166"/>
      <c r="M51" s="166"/>
      <c r="N51" s="195"/>
      <c r="O51" s="195"/>
      <c r="P51" s="195"/>
      <c r="Q51" s="180"/>
      <c r="R51" s="180"/>
      <c r="S51" s="180"/>
      <c r="T51" s="180"/>
      <c r="U51" s="180"/>
      <c r="V51" s="170"/>
      <c r="W51" s="170"/>
      <c r="X51" s="170"/>
      <c r="Y51" s="170"/>
      <c r="Z51" s="170"/>
      <c r="AA51" s="170"/>
      <c r="AB51" s="170"/>
    </row>
    <row r="52" spans="1:28" s="54" customFormat="1" ht="18" customHeight="1" x14ac:dyDescent="0.25">
      <c r="A52" s="595"/>
      <c r="B52" s="596"/>
      <c r="C52" s="599"/>
      <c r="D52" s="248"/>
      <c r="E52" s="601"/>
      <c r="F52" s="603"/>
      <c r="G52" s="252"/>
      <c r="H52" s="605"/>
      <c r="I52" s="615"/>
      <c r="J52" s="258"/>
      <c r="K52" s="605"/>
      <c r="L52" s="166"/>
      <c r="M52" s="166"/>
      <c r="N52" s="195"/>
      <c r="O52" s="195"/>
      <c r="P52" s="195"/>
      <c r="Q52" s="180"/>
      <c r="R52" s="180"/>
      <c r="S52" s="180"/>
      <c r="T52" s="180"/>
      <c r="U52" s="180"/>
      <c r="V52" s="170"/>
      <c r="W52" s="170"/>
      <c r="X52" s="170"/>
      <c r="Y52" s="170"/>
      <c r="Z52" s="170"/>
      <c r="AA52" s="170"/>
      <c r="AB52" s="170"/>
    </row>
    <row r="53" spans="1:28" s="54" customFormat="1" ht="39.75" customHeight="1" x14ac:dyDescent="0.25">
      <c r="A53" s="595"/>
      <c r="B53" s="596"/>
      <c r="C53" s="249" t="s">
        <v>98</v>
      </c>
      <c r="D53" s="248"/>
      <c r="E53" s="194"/>
      <c r="F53" s="175"/>
      <c r="G53" s="175"/>
      <c r="H53" s="166"/>
      <c r="I53" s="167"/>
      <c r="J53" s="167"/>
      <c r="K53" s="168"/>
      <c r="L53" s="196"/>
      <c r="M53" s="195"/>
      <c r="N53" s="179"/>
      <c r="O53" s="179"/>
      <c r="P53" s="179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</row>
    <row r="54" spans="1:28" s="54" customFormat="1" ht="26.25" customHeight="1" x14ac:dyDescent="0.25">
      <c r="A54" s="595"/>
      <c r="B54" s="596"/>
      <c r="C54" s="172" t="s">
        <v>110</v>
      </c>
      <c r="D54" s="173"/>
      <c r="E54" s="194"/>
      <c r="F54" s="175"/>
      <c r="G54" s="175"/>
      <c r="H54" s="166"/>
      <c r="I54" s="167"/>
      <c r="J54" s="167"/>
      <c r="K54" s="168"/>
      <c r="L54" s="168"/>
      <c r="M54" s="168"/>
      <c r="N54" s="175"/>
      <c r="O54" s="175"/>
      <c r="P54" s="175"/>
      <c r="Q54" s="188"/>
      <c r="R54" s="188"/>
      <c r="S54" s="188"/>
      <c r="T54" s="188"/>
      <c r="U54" s="188"/>
      <c r="V54" s="248"/>
      <c r="W54" s="248"/>
      <c r="X54" s="248"/>
      <c r="Y54" s="248"/>
      <c r="Z54" s="248"/>
      <c r="AA54" s="248"/>
      <c r="AB54" s="248"/>
    </row>
    <row r="55" spans="1:28" s="54" customFormat="1" ht="18.75" customHeight="1" x14ac:dyDescent="0.25">
      <c r="A55" s="595"/>
      <c r="B55" s="596"/>
      <c r="C55" s="598" t="s">
        <v>99</v>
      </c>
      <c r="D55" s="248"/>
      <c r="E55" s="600"/>
      <c r="F55" s="602"/>
      <c r="G55" s="251"/>
      <c r="H55" s="604"/>
      <c r="I55" s="606"/>
      <c r="J55" s="254"/>
      <c r="K55" s="608"/>
      <c r="L55" s="168"/>
      <c r="M55" s="168"/>
      <c r="N55" s="175"/>
      <c r="O55" s="175"/>
      <c r="P55" s="175"/>
      <c r="Q55" s="188"/>
      <c r="R55" s="188"/>
      <c r="S55" s="188"/>
      <c r="T55" s="188"/>
      <c r="U55" s="188"/>
      <c r="V55" s="248"/>
      <c r="W55" s="248"/>
      <c r="X55" s="248"/>
      <c r="Y55" s="248"/>
      <c r="Z55" s="248"/>
      <c r="AA55" s="248"/>
      <c r="AB55" s="248"/>
    </row>
    <row r="56" spans="1:28" s="54" customFormat="1" ht="16.5" customHeight="1" x14ac:dyDescent="0.25">
      <c r="A56" s="595"/>
      <c r="B56" s="596"/>
      <c r="C56" s="599"/>
      <c r="D56" s="248"/>
      <c r="E56" s="601"/>
      <c r="F56" s="603"/>
      <c r="G56" s="252"/>
      <c r="H56" s="605"/>
      <c r="I56" s="607"/>
      <c r="J56" s="255"/>
      <c r="K56" s="609"/>
      <c r="L56" s="168"/>
      <c r="M56" s="168"/>
      <c r="N56" s="175"/>
      <c r="O56" s="175"/>
      <c r="P56" s="175"/>
      <c r="Q56" s="188"/>
      <c r="R56" s="188"/>
      <c r="S56" s="188"/>
      <c r="T56" s="188"/>
      <c r="U56" s="188"/>
      <c r="V56" s="248"/>
      <c r="W56" s="248"/>
      <c r="X56" s="248"/>
      <c r="Y56" s="248"/>
      <c r="Z56" s="248"/>
      <c r="AA56" s="248"/>
      <c r="AB56" s="248"/>
    </row>
    <row r="57" spans="1:28" s="54" customFormat="1" ht="26.25" customHeight="1" x14ac:dyDescent="0.25">
      <c r="A57" s="595"/>
      <c r="B57" s="596"/>
      <c r="C57" s="249" t="s">
        <v>100</v>
      </c>
      <c r="D57" s="248"/>
      <c r="E57" s="194"/>
      <c r="F57" s="175"/>
      <c r="G57" s="175"/>
      <c r="H57" s="166"/>
      <c r="I57" s="167"/>
      <c r="J57" s="167"/>
      <c r="K57" s="168"/>
      <c r="L57" s="168"/>
      <c r="M57" s="168"/>
      <c r="N57" s="175"/>
      <c r="O57" s="175"/>
      <c r="P57" s="175"/>
      <c r="Q57" s="188"/>
      <c r="R57" s="188"/>
      <c r="S57" s="188"/>
      <c r="T57" s="188"/>
      <c r="U57" s="188"/>
      <c r="V57" s="248"/>
      <c r="W57" s="248"/>
      <c r="X57" s="248"/>
      <c r="Y57" s="248"/>
      <c r="Z57" s="248"/>
      <c r="AA57" s="190"/>
      <c r="AB57" s="190"/>
    </row>
    <row r="58" spans="1:28" s="54" customFormat="1" ht="27" customHeight="1" x14ac:dyDescent="0.25">
      <c r="A58" s="595"/>
      <c r="B58" s="596"/>
      <c r="C58" s="249" t="s">
        <v>101</v>
      </c>
      <c r="D58" s="248"/>
      <c r="E58" s="194"/>
      <c r="F58" s="175"/>
      <c r="G58" s="175"/>
      <c r="H58" s="166"/>
      <c r="I58" s="167"/>
      <c r="J58" s="167"/>
      <c r="K58" s="168"/>
      <c r="L58" s="168"/>
      <c r="M58" s="168"/>
      <c r="N58" s="175"/>
      <c r="O58" s="175"/>
      <c r="P58" s="175"/>
      <c r="Q58" s="188"/>
      <c r="R58" s="188"/>
      <c r="S58" s="188"/>
      <c r="T58" s="188"/>
      <c r="U58" s="188"/>
      <c r="V58" s="248"/>
      <c r="W58" s="248"/>
      <c r="X58" s="248"/>
      <c r="Y58" s="248"/>
      <c r="Z58" s="248"/>
      <c r="AA58" s="248"/>
      <c r="AB58" s="170"/>
    </row>
    <row r="59" spans="1:28" s="54" customFormat="1" ht="28.5" customHeight="1" x14ac:dyDescent="0.25">
      <c r="A59" s="595"/>
      <c r="B59" s="596"/>
      <c r="C59" s="249" t="s">
        <v>102</v>
      </c>
      <c r="D59" s="248"/>
      <c r="E59" s="194"/>
      <c r="F59" s="175"/>
      <c r="G59" s="175"/>
      <c r="H59" s="166"/>
      <c r="I59" s="167"/>
      <c r="J59" s="167"/>
      <c r="K59" s="168"/>
      <c r="L59" s="168"/>
      <c r="M59" s="168"/>
      <c r="N59" s="175"/>
      <c r="O59" s="175"/>
      <c r="P59" s="175"/>
      <c r="Q59" s="188"/>
      <c r="R59" s="188"/>
      <c r="S59" s="188"/>
      <c r="T59" s="188"/>
      <c r="U59" s="188"/>
      <c r="V59" s="248"/>
      <c r="W59" s="248"/>
      <c r="X59" s="248"/>
      <c r="Y59" s="248"/>
      <c r="Z59" s="248"/>
      <c r="AA59" s="248"/>
      <c r="AB59" s="248"/>
    </row>
    <row r="60" spans="1:28" s="54" customFormat="1" ht="18" customHeight="1" x14ac:dyDescent="0.25">
      <c r="A60" s="595"/>
      <c r="B60" s="596"/>
      <c r="C60" s="598" t="s">
        <v>111</v>
      </c>
      <c r="D60" s="248"/>
      <c r="E60" s="600"/>
      <c r="F60" s="602"/>
      <c r="G60" s="251"/>
      <c r="H60" s="604"/>
      <c r="I60" s="606"/>
      <c r="J60" s="254"/>
      <c r="K60" s="608"/>
      <c r="L60" s="168"/>
      <c r="M60" s="168"/>
      <c r="N60" s="175"/>
      <c r="O60" s="175"/>
      <c r="P60" s="175"/>
      <c r="Q60" s="188"/>
      <c r="R60" s="188"/>
      <c r="S60" s="188"/>
      <c r="T60" s="188"/>
      <c r="U60" s="188"/>
      <c r="V60" s="248"/>
      <c r="W60" s="248"/>
      <c r="X60" s="248"/>
      <c r="Y60" s="248"/>
      <c r="Z60" s="248"/>
      <c r="AA60" s="248"/>
      <c r="AB60" s="248"/>
    </row>
    <row r="61" spans="1:28" s="54" customFormat="1" ht="12" customHeight="1" x14ac:dyDescent="0.25">
      <c r="A61" s="595"/>
      <c r="B61" s="596"/>
      <c r="C61" s="599"/>
      <c r="D61" s="248"/>
      <c r="E61" s="601"/>
      <c r="F61" s="603"/>
      <c r="G61" s="252"/>
      <c r="H61" s="605"/>
      <c r="I61" s="607"/>
      <c r="J61" s="255"/>
      <c r="K61" s="609"/>
      <c r="L61" s="168"/>
      <c r="M61" s="168"/>
      <c r="N61" s="175"/>
      <c r="O61" s="175"/>
      <c r="P61" s="175"/>
      <c r="Q61" s="188"/>
      <c r="R61" s="188"/>
      <c r="S61" s="188"/>
      <c r="T61" s="188"/>
      <c r="U61" s="188"/>
      <c r="V61" s="248"/>
      <c r="W61" s="248"/>
      <c r="X61" s="248"/>
      <c r="Y61" s="248"/>
      <c r="Z61" s="248"/>
      <c r="AA61" s="248"/>
      <c r="AB61" s="248"/>
    </row>
    <row r="62" spans="1:28" s="54" customFormat="1" ht="41.25" customHeight="1" x14ac:dyDescent="0.25">
      <c r="A62" s="595"/>
      <c r="B62" s="596"/>
      <c r="C62" s="249" t="s">
        <v>104</v>
      </c>
      <c r="D62" s="248"/>
      <c r="E62" s="194"/>
      <c r="F62" s="175"/>
      <c r="G62" s="175"/>
      <c r="H62" s="166"/>
      <c r="I62" s="167"/>
      <c r="J62" s="167"/>
      <c r="K62" s="168"/>
      <c r="L62" s="168"/>
      <c r="M62" s="168"/>
      <c r="N62" s="175"/>
      <c r="O62" s="175"/>
      <c r="P62" s="175"/>
      <c r="Q62" s="188"/>
      <c r="R62" s="188"/>
      <c r="S62" s="188"/>
      <c r="T62" s="188"/>
      <c r="U62" s="188"/>
      <c r="V62" s="188"/>
      <c r="W62" s="188"/>
      <c r="X62" s="248"/>
      <c r="Y62" s="248"/>
      <c r="Z62" s="248"/>
      <c r="AA62" s="248"/>
      <c r="AB62" s="248"/>
    </row>
    <row r="63" spans="1:28" s="54" customFormat="1" ht="26.25" customHeight="1" x14ac:dyDescent="0.25">
      <c r="A63" s="595"/>
      <c r="B63" s="596"/>
      <c r="C63" s="189" t="s">
        <v>103</v>
      </c>
      <c r="D63" s="190"/>
      <c r="E63" s="191"/>
      <c r="F63" s="191"/>
      <c r="G63" s="191"/>
      <c r="H63" s="192"/>
      <c r="I63" s="193"/>
      <c r="J63" s="193"/>
      <c r="K63" s="168"/>
      <c r="L63" s="610"/>
      <c r="M63" s="168"/>
      <c r="N63" s="175"/>
      <c r="O63" s="175"/>
      <c r="P63" s="175"/>
      <c r="Q63" s="188"/>
      <c r="R63" s="188"/>
      <c r="S63" s="188"/>
      <c r="T63" s="188"/>
      <c r="U63" s="188"/>
      <c r="V63" s="188"/>
      <c r="W63" s="188"/>
      <c r="X63" s="248"/>
      <c r="Y63" s="248"/>
      <c r="Z63" s="248"/>
      <c r="AA63" s="248"/>
      <c r="AB63" s="248"/>
    </row>
    <row r="64" spans="1:28" ht="15.75" customHeight="1" x14ac:dyDescent="0.25">
      <c r="A64" s="595"/>
      <c r="B64" s="596"/>
      <c r="C64" s="189" t="s">
        <v>121</v>
      </c>
      <c r="D64" s="190"/>
      <c r="E64" s="191"/>
      <c r="F64" s="191"/>
      <c r="G64" s="191"/>
      <c r="H64" s="192"/>
      <c r="I64" s="193"/>
      <c r="J64" s="193"/>
      <c r="K64" s="168"/>
      <c r="L64" s="611"/>
      <c r="M64" s="168"/>
      <c r="N64" s="175"/>
      <c r="O64" s="175"/>
      <c r="P64" s="175"/>
      <c r="Q64" s="188"/>
      <c r="R64" s="188"/>
      <c r="S64" s="188"/>
      <c r="T64" s="188"/>
      <c r="U64" s="188"/>
      <c r="V64" s="188"/>
      <c r="W64" s="188"/>
      <c r="X64" s="248"/>
      <c r="Y64" s="248"/>
      <c r="Z64" s="248"/>
      <c r="AA64" s="248"/>
      <c r="AB64" s="248"/>
    </row>
    <row r="65" spans="1:32" ht="24.75" customHeight="1" x14ac:dyDescent="0.25">
      <c r="A65" s="595"/>
      <c r="B65" s="596"/>
      <c r="C65" s="189" t="s">
        <v>117</v>
      </c>
      <c r="D65" s="190"/>
      <c r="E65" s="191"/>
      <c r="F65" s="191"/>
      <c r="G65" s="191"/>
      <c r="H65" s="192"/>
      <c r="I65" s="167"/>
      <c r="J65" s="167"/>
      <c r="K65" s="168"/>
      <c r="L65" s="611"/>
      <c r="M65" s="168"/>
      <c r="N65" s="175"/>
      <c r="O65" s="175"/>
      <c r="P65" s="175"/>
      <c r="Q65" s="188"/>
      <c r="R65" s="188"/>
      <c r="S65" s="188"/>
      <c r="T65" s="188"/>
      <c r="U65" s="188"/>
      <c r="V65" s="248"/>
      <c r="W65" s="248"/>
      <c r="X65" s="248"/>
      <c r="Y65" s="248"/>
      <c r="Z65" s="248"/>
      <c r="AA65" s="248"/>
      <c r="AB65" s="248"/>
    </row>
    <row r="66" spans="1:32" ht="26.25" customHeight="1" x14ac:dyDescent="0.25">
      <c r="A66" s="595"/>
      <c r="B66" s="596"/>
      <c r="C66" s="197" t="s">
        <v>88</v>
      </c>
      <c r="D66" s="190"/>
      <c r="E66" s="191"/>
      <c r="F66" s="191"/>
      <c r="G66" s="191"/>
      <c r="H66" s="192"/>
      <c r="I66" s="193"/>
      <c r="J66" s="193"/>
      <c r="K66" s="168"/>
      <c r="L66" s="611"/>
      <c r="M66" s="168"/>
      <c r="N66" s="175"/>
      <c r="O66" s="175"/>
      <c r="P66" s="175"/>
      <c r="Q66" s="188"/>
      <c r="R66" s="188"/>
      <c r="S66" s="188"/>
      <c r="T66" s="188"/>
      <c r="U66" s="188"/>
      <c r="V66" s="188"/>
      <c r="W66" s="188"/>
      <c r="X66" s="248"/>
      <c r="Y66" s="248"/>
      <c r="Z66" s="248"/>
      <c r="AA66" s="248"/>
      <c r="AB66" s="248"/>
    </row>
    <row r="67" spans="1:32" ht="29.25" customHeight="1" x14ac:dyDescent="0.25">
      <c r="A67" s="595"/>
      <c r="B67" s="596"/>
      <c r="C67" s="189" t="s">
        <v>120</v>
      </c>
      <c r="D67" s="190"/>
      <c r="E67" s="191"/>
      <c r="F67" s="191"/>
      <c r="G67" s="191"/>
      <c r="H67" s="192"/>
      <c r="I67" s="193"/>
      <c r="J67" s="193"/>
      <c r="K67" s="168"/>
      <c r="L67" s="612"/>
      <c r="M67" s="168"/>
      <c r="N67" s="175"/>
      <c r="O67" s="175"/>
      <c r="P67" s="175"/>
      <c r="Q67" s="188"/>
      <c r="R67" s="188"/>
      <c r="S67" s="188"/>
      <c r="T67" s="188"/>
      <c r="U67" s="188"/>
      <c r="V67" s="188"/>
      <c r="W67" s="188"/>
      <c r="X67" s="248"/>
      <c r="Y67" s="248"/>
      <c r="Z67" s="248"/>
      <c r="AA67" s="248"/>
      <c r="AB67" s="248"/>
    </row>
    <row r="68" spans="1:32" s="36" customFormat="1" ht="15.75" customHeight="1" x14ac:dyDescent="0.25">
      <c r="A68" s="595" t="s">
        <v>132</v>
      </c>
      <c r="B68" s="596" t="s">
        <v>112</v>
      </c>
      <c r="C68" s="249" t="s">
        <v>113</v>
      </c>
      <c r="D68" s="198"/>
      <c r="E68" s="194"/>
      <c r="F68" s="175"/>
      <c r="G68" s="175"/>
      <c r="H68" s="166"/>
      <c r="I68" s="167"/>
      <c r="J68" s="167"/>
      <c r="K68" s="168"/>
      <c r="L68" s="168"/>
      <c r="M68" s="168"/>
      <c r="N68" s="175"/>
      <c r="O68" s="175"/>
      <c r="P68" s="175"/>
      <c r="Q68" s="188"/>
      <c r="R68" s="188"/>
      <c r="S68" s="188"/>
      <c r="T68" s="188"/>
      <c r="U68" s="188"/>
      <c r="V68" s="188"/>
      <c r="W68" s="188"/>
      <c r="X68" s="248"/>
      <c r="Y68" s="248"/>
      <c r="Z68" s="248"/>
      <c r="AA68" s="248"/>
      <c r="AB68" s="248"/>
      <c r="AC68" s="54"/>
      <c r="AD68" s="54"/>
      <c r="AE68" s="54"/>
      <c r="AF68" s="54"/>
    </row>
    <row r="69" spans="1:32" s="36" customFormat="1" ht="15.75" customHeight="1" x14ac:dyDescent="0.25">
      <c r="A69" s="595"/>
      <c r="B69" s="596"/>
      <c r="C69" s="249" t="s">
        <v>114</v>
      </c>
      <c r="D69" s="198"/>
      <c r="E69" s="194"/>
      <c r="F69" s="175"/>
      <c r="G69" s="175"/>
      <c r="H69" s="166"/>
      <c r="I69" s="167"/>
      <c r="J69" s="167"/>
      <c r="K69" s="168"/>
      <c r="L69" s="168"/>
      <c r="M69" s="168"/>
      <c r="N69" s="175"/>
      <c r="O69" s="175"/>
      <c r="P69" s="175"/>
      <c r="Q69" s="188"/>
      <c r="R69" s="188"/>
      <c r="S69" s="188"/>
      <c r="T69" s="188"/>
      <c r="U69" s="188"/>
      <c r="V69" s="188"/>
      <c r="W69" s="188"/>
      <c r="X69" s="248"/>
      <c r="Y69" s="248"/>
      <c r="Z69" s="248"/>
      <c r="AA69" s="248"/>
      <c r="AB69" s="248"/>
      <c r="AC69" s="54"/>
      <c r="AD69" s="54"/>
      <c r="AE69" s="54"/>
      <c r="AF69" s="54"/>
    </row>
    <row r="70" spans="1:32" s="36" customFormat="1" ht="16.5" customHeight="1" x14ac:dyDescent="0.25">
      <c r="A70" s="595"/>
      <c r="B70" s="596"/>
      <c r="C70" s="249" t="s">
        <v>115</v>
      </c>
      <c r="D70" s="198"/>
      <c r="E70" s="194"/>
      <c r="F70" s="175"/>
      <c r="G70" s="175"/>
      <c r="H70" s="166"/>
      <c r="I70" s="167"/>
      <c r="J70" s="167"/>
      <c r="K70" s="168"/>
      <c r="L70" s="168"/>
      <c r="M70" s="168"/>
      <c r="N70" s="175"/>
      <c r="O70" s="175"/>
      <c r="P70" s="175"/>
      <c r="Q70" s="188"/>
      <c r="R70" s="188"/>
      <c r="S70" s="188"/>
      <c r="T70" s="188"/>
      <c r="U70" s="191"/>
      <c r="V70" s="191"/>
      <c r="W70" s="191"/>
      <c r="X70" s="190"/>
      <c r="Y70" s="248"/>
      <c r="Z70" s="248"/>
      <c r="AA70" s="248"/>
      <c r="AB70" s="248"/>
      <c r="AC70" s="54"/>
      <c r="AD70" s="54"/>
      <c r="AE70" s="54"/>
      <c r="AF70" s="54"/>
    </row>
    <row r="71" spans="1:32" ht="27" customHeight="1" x14ac:dyDescent="0.25">
      <c r="A71" s="595" t="s">
        <v>133</v>
      </c>
      <c r="B71" s="596" t="s">
        <v>66</v>
      </c>
      <c r="C71" s="249" t="s">
        <v>68</v>
      </c>
      <c r="D71" s="248"/>
      <c r="E71" s="170"/>
      <c r="F71" s="170"/>
      <c r="G71" s="170"/>
      <c r="H71" s="166"/>
      <c r="I71" s="167"/>
      <c r="J71" s="167"/>
      <c r="K71" s="168"/>
      <c r="L71" s="168"/>
      <c r="M71" s="168"/>
      <c r="N71" s="199"/>
      <c r="O71" s="199"/>
      <c r="P71" s="199"/>
      <c r="Q71" s="170"/>
      <c r="R71" s="170"/>
      <c r="S71" s="170"/>
      <c r="T71" s="188"/>
      <c r="U71" s="188"/>
      <c r="V71" s="248"/>
      <c r="W71" s="248"/>
      <c r="X71" s="248"/>
      <c r="Y71" s="248"/>
      <c r="Z71" s="248"/>
      <c r="AA71" s="248"/>
      <c r="AB71" s="170"/>
    </row>
    <row r="72" spans="1:32" ht="24" customHeight="1" x14ac:dyDescent="0.25">
      <c r="A72" s="595"/>
      <c r="B72" s="596"/>
      <c r="C72" s="249" t="s">
        <v>65</v>
      </c>
      <c r="D72" s="248"/>
      <c r="E72" s="248"/>
      <c r="F72" s="248"/>
      <c r="G72" s="248"/>
      <c r="H72" s="166"/>
      <c r="I72" s="167"/>
      <c r="J72" s="167"/>
      <c r="K72" s="168"/>
      <c r="L72" s="168"/>
      <c r="M72" s="168"/>
      <c r="N72" s="175"/>
      <c r="O72" s="175"/>
      <c r="P72" s="175"/>
      <c r="Q72" s="188"/>
      <c r="R72" s="188"/>
      <c r="S72" s="188"/>
      <c r="T72" s="188"/>
      <c r="U72" s="188"/>
      <c r="V72" s="188"/>
      <c r="W72" s="188"/>
      <c r="X72" s="188"/>
      <c r="Y72" s="188"/>
      <c r="Z72" s="248"/>
      <c r="AA72" s="248"/>
      <c r="AB72" s="248"/>
    </row>
    <row r="73" spans="1:32" ht="19.5" customHeight="1" x14ac:dyDescent="0.25">
      <c r="A73" s="595"/>
      <c r="B73" s="596"/>
      <c r="C73" s="249" t="s">
        <v>85</v>
      </c>
      <c r="D73" s="248"/>
      <c r="E73" s="248"/>
      <c r="F73" s="248"/>
      <c r="G73" s="248"/>
      <c r="H73" s="166"/>
      <c r="I73" s="167"/>
      <c r="J73" s="167"/>
      <c r="K73" s="168"/>
      <c r="L73" s="168"/>
      <c r="M73" s="168"/>
      <c r="N73" s="175"/>
      <c r="O73" s="175"/>
      <c r="P73" s="175"/>
      <c r="Q73" s="188"/>
      <c r="R73" s="188"/>
      <c r="S73" s="188"/>
      <c r="T73" s="188"/>
      <c r="U73" s="188"/>
      <c r="V73" s="188"/>
      <c r="W73" s="188"/>
      <c r="X73" s="188"/>
      <c r="Y73" s="188"/>
      <c r="Z73" s="248"/>
      <c r="AA73" s="248"/>
      <c r="AB73" s="248"/>
    </row>
    <row r="74" spans="1:32" ht="27.75" customHeight="1" x14ac:dyDescent="0.25">
      <c r="A74" s="595"/>
      <c r="B74" s="596"/>
      <c r="C74" s="189" t="s">
        <v>87</v>
      </c>
      <c r="D74" s="190"/>
      <c r="E74" s="190"/>
      <c r="F74" s="190"/>
      <c r="G74" s="190"/>
      <c r="H74" s="192"/>
      <c r="I74" s="193"/>
      <c r="J74" s="193"/>
      <c r="K74" s="168"/>
      <c r="L74" s="200"/>
      <c r="M74" s="168"/>
      <c r="N74" s="175"/>
      <c r="O74" s="175"/>
      <c r="P74" s="175"/>
      <c r="Q74" s="188"/>
      <c r="R74" s="188"/>
      <c r="S74" s="188"/>
      <c r="T74" s="188"/>
      <c r="U74" s="188"/>
      <c r="V74" s="188"/>
      <c r="W74" s="188"/>
      <c r="X74" s="188"/>
      <c r="Y74" s="188"/>
      <c r="Z74" s="248"/>
      <c r="AA74" s="248"/>
      <c r="AB74" s="248"/>
    </row>
    <row r="75" spans="1:32" s="5" customFormat="1" ht="37.5" customHeight="1" x14ac:dyDescent="0.25">
      <c r="A75" s="201" t="s">
        <v>55</v>
      </c>
      <c r="B75" s="202" t="s">
        <v>56</v>
      </c>
      <c r="C75" s="203" t="s">
        <v>56</v>
      </c>
      <c r="D75" s="204"/>
      <c r="E75" s="204"/>
      <c r="F75" s="204"/>
      <c r="G75" s="204"/>
      <c r="H75" s="205"/>
      <c r="I75" s="206"/>
      <c r="J75" s="206"/>
      <c r="K75" s="256"/>
      <c r="L75" s="200"/>
      <c r="M75" s="168"/>
      <c r="N75" s="175"/>
      <c r="O75" s="175"/>
      <c r="P75" s="175"/>
      <c r="Q75" s="188"/>
      <c r="R75" s="188"/>
      <c r="S75" s="188"/>
      <c r="T75" s="188"/>
      <c r="U75" s="188"/>
      <c r="V75" s="188"/>
      <c r="W75" s="188"/>
      <c r="X75" s="188"/>
      <c r="Y75" s="188"/>
      <c r="Z75" s="248"/>
      <c r="AA75" s="248"/>
      <c r="AB75" s="248"/>
    </row>
    <row r="76" spans="1:32" s="5" customFormat="1" ht="23.25" customHeight="1" x14ac:dyDescent="0.25">
      <c r="A76" s="248" t="s">
        <v>96</v>
      </c>
      <c r="B76" s="249"/>
      <c r="C76" s="250" t="s">
        <v>80</v>
      </c>
      <c r="D76" s="207"/>
      <c r="E76" s="204"/>
      <c r="F76" s="204"/>
      <c r="G76" s="204"/>
      <c r="H76" s="253"/>
      <c r="I76" s="206"/>
      <c r="J76" s="206"/>
      <c r="K76" s="256"/>
      <c r="L76" s="200"/>
      <c r="M76" s="168"/>
      <c r="N76" s="175"/>
      <c r="O76" s="175"/>
      <c r="P76" s="175"/>
      <c r="Q76" s="188"/>
      <c r="R76" s="188"/>
      <c r="S76" s="188"/>
      <c r="T76" s="188"/>
      <c r="U76" s="188"/>
      <c r="V76" s="188"/>
      <c r="W76" s="188"/>
      <c r="X76" s="188"/>
      <c r="Y76" s="188"/>
      <c r="Z76" s="248"/>
      <c r="AA76" s="248"/>
      <c r="AB76" s="248"/>
    </row>
    <row r="77" spans="1:32" s="5" customFormat="1" ht="29.25" customHeight="1" x14ac:dyDescent="0.25">
      <c r="A77" s="181" t="s">
        <v>96</v>
      </c>
      <c r="B77" s="183" t="s">
        <v>138</v>
      </c>
      <c r="C77" s="203" t="s">
        <v>119</v>
      </c>
      <c r="D77" s="207"/>
      <c r="E77" s="204"/>
      <c r="F77" s="204"/>
      <c r="G77" s="204"/>
      <c r="H77" s="253"/>
      <c r="I77" s="206"/>
      <c r="J77" s="206"/>
      <c r="K77" s="256"/>
      <c r="L77" s="200"/>
      <c r="M77" s="168"/>
      <c r="N77" s="175"/>
      <c r="O77" s="175"/>
      <c r="P77" s="175"/>
      <c r="Q77" s="188"/>
      <c r="R77" s="188"/>
      <c r="S77" s="188"/>
      <c r="T77" s="188"/>
      <c r="U77" s="188"/>
      <c r="V77" s="188"/>
      <c r="W77" s="188"/>
      <c r="X77" s="188"/>
      <c r="Y77" s="188"/>
      <c r="Z77" s="248"/>
      <c r="AA77" s="248"/>
      <c r="AB77" s="248"/>
    </row>
    <row r="78" spans="1:32" s="5" customFormat="1" ht="39" customHeight="1" x14ac:dyDescent="0.25">
      <c r="A78" s="181"/>
      <c r="B78" s="183"/>
      <c r="C78" s="203" t="s">
        <v>89</v>
      </c>
      <c r="D78" s="204"/>
      <c r="E78" s="204"/>
      <c r="F78" s="204"/>
      <c r="G78" s="204"/>
      <c r="H78" s="205"/>
      <c r="I78" s="206"/>
      <c r="J78" s="206"/>
      <c r="K78" s="256"/>
      <c r="L78" s="200"/>
      <c r="M78" s="168"/>
      <c r="N78" s="175"/>
      <c r="O78" s="175"/>
      <c r="P78" s="175"/>
      <c r="Q78" s="188"/>
      <c r="R78" s="188"/>
      <c r="S78" s="188"/>
      <c r="T78" s="188"/>
      <c r="U78" s="188"/>
      <c r="V78" s="188"/>
      <c r="W78" s="188"/>
      <c r="X78" s="188"/>
      <c r="Y78" s="188"/>
      <c r="Z78" s="248"/>
      <c r="AA78" s="248"/>
      <c r="AB78" s="248"/>
    </row>
    <row r="79" spans="1:32" s="5" customFormat="1" ht="38.25" customHeight="1" x14ac:dyDescent="0.25">
      <c r="A79" s="181"/>
      <c r="B79" s="183"/>
      <c r="C79" s="203" t="s">
        <v>90</v>
      </c>
      <c r="D79" s="204"/>
      <c r="E79" s="204"/>
      <c r="F79" s="204"/>
      <c r="G79" s="204"/>
      <c r="H79" s="205"/>
      <c r="I79" s="206"/>
      <c r="J79" s="206"/>
      <c r="K79" s="256"/>
      <c r="L79" s="200"/>
      <c r="M79" s="168"/>
      <c r="N79" s="175"/>
      <c r="O79" s="175"/>
      <c r="P79" s="175"/>
      <c r="Q79" s="188"/>
      <c r="R79" s="188"/>
      <c r="S79" s="188"/>
      <c r="T79" s="188"/>
      <c r="U79" s="188"/>
      <c r="V79" s="188"/>
      <c r="W79" s="188"/>
      <c r="X79" s="188"/>
      <c r="Y79" s="188"/>
      <c r="Z79" s="248"/>
      <c r="AA79" s="248"/>
      <c r="AB79" s="248"/>
    </row>
    <row r="80" spans="1:32" s="36" customFormat="1" ht="16.5" customHeight="1" x14ac:dyDescent="0.25">
      <c r="A80" s="248"/>
      <c r="B80" s="249"/>
      <c r="C80" s="250"/>
      <c r="D80" s="208"/>
      <c r="E80" s="204"/>
      <c r="F80" s="204"/>
      <c r="G80" s="204"/>
      <c r="H80" s="209"/>
      <c r="I80" s="206"/>
      <c r="J80" s="206"/>
      <c r="K80" s="256"/>
      <c r="L80" s="200"/>
      <c r="M80" s="168"/>
      <c r="N80" s="175"/>
      <c r="O80" s="175"/>
      <c r="P80" s="175"/>
      <c r="Q80" s="188"/>
      <c r="R80" s="188"/>
      <c r="S80" s="188"/>
      <c r="T80" s="188"/>
      <c r="U80" s="188"/>
      <c r="V80" s="188"/>
      <c r="W80" s="188"/>
      <c r="X80" s="188"/>
      <c r="Y80" s="188"/>
      <c r="Z80" s="248"/>
      <c r="AA80" s="248"/>
      <c r="AB80" s="248"/>
    </row>
    <row r="81" spans="1:32" s="5" customFormat="1" ht="19.5" customHeight="1" x14ac:dyDescent="0.25">
      <c r="A81" s="181" t="s">
        <v>135</v>
      </c>
      <c r="B81" s="183" t="s">
        <v>70</v>
      </c>
      <c r="C81" s="203" t="s">
        <v>70</v>
      </c>
      <c r="D81" s="204"/>
      <c r="E81" s="204"/>
      <c r="F81" s="204"/>
      <c r="G81" s="204"/>
      <c r="H81" s="205"/>
      <c r="I81" s="206"/>
      <c r="J81" s="206"/>
      <c r="K81" s="256"/>
      <c r="L81" s="200"/>
      <c r="M81" s="168"/>
      <c r="N81" s="175"/>
      <c r="O81" s="175"/>
      <c r="P81" s="175"/>
      <c r="Q81" s="188"/>
      <c r="R81" s="188"/>
      <c r="S81" s="188"/>
      <c r="T81" s="188"/>
      <c r="U81" s="188"/>
      <c r="V81" s="188"/>
      <c r="W81" s="188"/>
      <c r="X81" s="188"/>
      <c r="Y81" s="188"/>
      <c r="Z81" s="248"/>
      <c r="AA81" s="248"/>
      <c r="AB81" s="248"/>
    </row>
    <row r="82" spans="1:32" s="5" customFormat="1" ht="33" customHeight="1" x14ac:dyDescent="0.25">
      <c r="A82" s="181" t="s">
        <v>136</v>
      </c>
      <c r="B82" s="183" t="s">
        <v>57</v>
      </c>
      <c r="C82" s="203" t="s">
        <v>57</v>
      </c>
      <c r="D82" s="204"/>
      <c r="E82" s="204"/>
      <c r="F82" s="204"/>
      <c r="G82" s="204"/>
      <c r="H82" s="205"/>
      <c r="I82" s="206"/>
      <c r="J82" s="206"/>
      <c r="K82" s="256"/>
      <c r="L82" s="200"/>
      <c r="M82" s="168"/>
      <c r="N82" s="175"/>
      <c r="O82" s="175"/>
      <c r="P82" s="175"/>
      <c r="Q82" s="188"/>
      <c r="R82" s="188"/>
      <c r="S82" s="188"/>
      <c r="T82" s="188"/>
      <c r="U82" s="188"/>
      <c r="V82" s="188"/>
      <c r="W82" s="188"/>
      <c r="X82" s="188"/>
      <c r="Y82" s="188"/>
      <c r="Z82" s="248"/>
      <c r="AA82" s="248"/>
      <c r="AB82" s="248"/>
    </row>
    <row r="83" spans="1:32" s="148" customFormat="1" ht="27.75" customHeight="1" x14ac:dyDescent="0.25">
      <c r="A83" s="210"/>
      <c r="B83" s="210"/>
      <c r="C83" s="210"/>
      <c r="D83" s="201"/>
      <c r="E83" s="248"/>
      <c r="F83" s="248"/>
      <c r="G83" s="248"/>
      <c r="H83" s="201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170"/>
      <c r="AA83" s="170"/>
      <c r="AB83" s="211"/>
    </row>
    <row r="84" spans="1:32" ht="20.25" customHeight="1" x14ac:dyDescent="0.25">
      <c r="A84" s="212" t="s">
        <v>93</v>
      </c>
      <c r="B84" s="213"/>
      <c r="C84" s="214"/>
      <c r="D84" s="215"/>
      <c r="E84" s="215"/>
      <c r="F84" s="216"/>
      <c r="G84" s="216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</row>
    <row r="85" spans="1:32" s="54" customFormat="1" ht="20.25" customHeight="1" x14ac:dyDescent="0.25">
      <c r="A85" s="218" t="s">
        <v>71</v>
      </c>
      <c r="B85" s="219" t="s">
        <v>91</v>
      </c>
      <c r="C85" s="250"/>
      <c r="D85" s="207"/>
      <c r="E85" s="204"/>
      <c r="F85" s="204"/>
      <c r="G85" s="204"/>
      <c r="H85" s="253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</row>
    <row r="86" spans="1:32" s="54" customFormat="1" ht="20.25" customHeight="1" x14ac:dyDescent="0.25">
      <c r="A86" s="220" t="s">
        <v>72</v>
      </c>
      <c r="B86" s="221" t="s">
        <v>73</v>
      </c>
      <c r="C86" s="250"/>
      <c r="D86" s="207"/>
      <c r="E86" s="204"/>
      <c r="F86" s="204"/>
      <c r="G86" s="204"/>
      <c r="H86" s="253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</row>
    <row r="87" spans="1:32" x14ac:dyDescent="0.25">
      <c r="A87" s="222"/>
      <c r="B87" s="223" t="s">
        <v>74</v>
      </c>
      <c r="C87" s="202"/>
      <c r="D87" s="201"/>
      <c r="E87" s="248"/>
      <c r="F87" s="248"/>
      <c r="G87" s="248"/>
      <c r="H87" s="224"/>
      <c r="I87" s="248"/>
      <c r="J87" s="248"/>
      <c r="K87" s="248"/>
      <c r="L87" s="248"/>
      <c r="M87" s="248"/>
      <c r="N87" s="187"/>
      <c r="O87" s="187"/>
      <c r="P87" s="187"/>
      <c r="Q87" s="187"/>
      <c r="R87" s="187"/>
      <c r="S87" s="187"/>
      <c r="T87" s="187"/>
      <c r="U87" s="187"/>
      <c r="V87" s="225"/>
      <c r="W87" s="225"/>
      <c r="X87" s="225"/>
      <c r="Y87" s="225"/>
      <c r="Z87" s="225"/>
      <c r="AA87" s="225"/>
      <c r="AB87" s="171"/>
    </row>
    <row r="88" spans="1:32" ht="27" customHeight="1" x14ac:dyDescent="0.25">
      <c r="I88" s="5"/>
      <c r="J88" s="5"/>
      <c r="K88" s="5"/>
      <c r="L88" s="5"/>
      <c r="M88" s="5"/>
      <c r="O88" s="5"/>
      <c r="Q88" s="5"/>
      <c r="U88" s="5"/>
      <c r="Y88" s="5"/>
      <c r="AA88" s="5"/>
    </row>
    <row r="89" spans="1:32" s="8" customFormat="1" x14ac:dyDescent="0.25">
      <c r="A89"/>
      <c r="B89"/>
      <c r="C89"/>
      <c r="D89" s="104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36"/>
      <c r="S89" s="5"/>
      <c r="T89" s="36"/>
      <c r="U89" s="5"/>
      <c r="V89" s="36"/>
      <c r="W89" s="5"/>
      <c r="X89" s="36"/>
      <c r="Y89" s="5"/>
      <c r="Z89" s="36"/>
      <c r="AA89" s="5"/>
      <c r="AB89" s="36"/>
      <c r="AC89" s="65"/>
      <c r="AD89" s="65"/>
      <c r="AE89" s="65"/>
      <c r="AF89" s="65"/>
    </row>
    <row r="90" spans="1:32" x14ac:dyDescent="0.25">
      <c r="I90" s="5"/>
      <c r="J90" s="5"/>
      <c r="K90" s="5"/>
      <c r="L90" s="5"/>
      <c r="M90" s="5"/>
      <c r="O90" s="5"/>
      <c r="Q90" s="5"/>
      <c r="U90" s="5"/>
      <c r="Y90" s="5"/>
      <c r="AA90" s="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T92" s="134"/>
      <c r="U92" s="38"/>
      <c r="V92" s="134"/>
      <c r="W92" s="38"/>
      <c r="Y92" s="5"/>
      <c r="AA92" s="5"/>
    </row>
    <row r="93" spans="1:32" x14ac:dyDescent="0.25">
      <c r="I93" s="5"/>
      <c r="J93" s="5"/>
      <c r="K93" s="39" t="s">
        <v>92</v>
      </c>
      <c r="L93" s="39"/>
      <c r="M93" s="39"/>
      <c r="N93" s="39"/>
      <c r="O93" s="39"/>
      <c r="P93" s="39"/>
      <c r="Q93" s="39"/>
      <c r="U93" s="5"/>
      <c r="V93" s="132"/>
      <c r="W93" s="39"/>
      <c r="Y93" s="5"/>
      <c r="AA93" s="5"/>
    </row>
    <row r="94" spans="1:32" x14ac:dyDescent="0.25">
      <c r="I94" s="5"/>
      <c r="J94" s="5"/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s="54" customFormat="1" x14ac:dyDescent="0.25">
      <c r="A95"/>
      <c r="B95"/>
      <c r="C95"/>
      <c r="D95" s="104"/>
      <c r="E95"/>
      <c r="F95"/>
      <c r="G95"/>
      <c r="H95"/>
      <c r="I95" s="5"/>
      <c r="J95" s="5"/>
      <c r="K95" s="39"/>
      <c r="L95" s="39"/>
      <c r="M95" s="39"/>
      <c r="N95" s="39"/>
      <c r="O95" s="39"/>
      <c r="P95" s="5"/>
      <c r="Q95" s="5"/>
      <c r="R95" s="132"/>
      <c r="S95" s="39"/>
      <c r="T95" s="135"/>
      <c r="U95" s="40"/>
      <c r="V95" s="135"/>
      <c r="W95" s="40"/>
      <c r="X95" s="36"/>
      <c r="Y95" s="5"/>
      <c r="Z95" s="36"/>
      <c r="AA95" s="5"/>
      <c r="AB95" s="36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36"/>
      <c r="S96" s="5"/>
      <c r="T96" s="134"/>
      <c r="U96" s="38"/>
      <c r="V96" s="134"/>
      <c r="W96" s="38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97"/>
      <c r="J99" s="597"/>
      <c r="K99" s="597"/>
      <c r="L99" s="597"/>
      <c r="M99" s="597"/>
      <c r="N99" s="597"/>
      <c r="O99" s="597"/>
      <c r="P99" s="597"/>
      <c r="Q99" s="597"/>
      <c r="R99" s="597"/>
      <c r="S99" s="597"/>
      <c r="T99" s="597"/>
      <c r="U99" s="597"/>
      <c r="V99" s="597"/>
      <c r="W99" s="231"/>
      <c r="X99" s="138"/>
      <c r="Y99" s="6"/>
      <c r="Z99" s="138"/>
      <c r="AA99" s="6"/>
      <c r="AB99" s="138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"/>
      <c r="J100" s="5"/>
      <c r="K100" s="5"/>
      <c r="L100" s="5"/>
      <c r="M100" s="5"/>
      <c r="N100" s="5"/>
      <c r="O100" s="5"/>
      <c r="P100" s="5"/>
      <c r="Q100" s="5"/>
      <c r="R100" s="36"/>
      <c r="S100" s="5"/>
      <c r="T100" s="36"/>
      <c r="U100" s="5"/>
      <c r="V100" s="36"/>
      <c r="W100" s="5"/>
      <c r="X100" s="36"/>
      <c r="Y100" s="5"/>
      <c r="Z100" s="36"/>
      <c r="AA100" s="5"/>
      <c r="AB100" s="36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ht="12.75" customHeigh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  <c r="AC105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8:A29"/>
    <mergeCell ref="B28:B29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B25:B26"/>
    <mergeCell ref="AC25:AF25"/>
    <mergeCell ref="AC26:AF26"/>
    <mergeCell ref="AC27:AF27"/>
    <mergeCell ref="H55:H56"/>
    <mergeCell ref="I55:I56"/>
    <mergeCell ref="A31:A32"/>
    <mergeCell ref="B31:B32"/>
    <mergeCell ref="A33:A37"/>
    <mergeCell ref="B33:B37"/>
    <mergeCell ref="A40:A47"/>
    <mergeCell ref="B40:B47"/>
    <mergeCell ref="K60:K61"/>
    <mergeCell ref="L63:L67"/>
    <mergeCell ref="K55:K56"/>
    <mergeCell ref="L45:L47"/>
    <mergeCell ref="A48:A67"/>
    <mergeCell ref="B48:B67"/>
    <mergeCell ref="C48:C50"/>
    <mergeCell ref="C51:C52"/>
    <mergeCell ref="E51:E52"/>
    <mergeCell ref="F51:F52"/>
    <mergeCell ref="H51:H52"/>
    <mergeCell ref="I51:I52"/>
    <mergeCell ref="K51:K52"/>
    <mergeCell ref="C55:C56"/>
    <mergeCell ref="E55:E56"/>
    <mergeCell ref="F55:F56"/>
    <mergeCell ref="C60:C61"/>
    <mergeCell ref="E60:E61"/>
    <mergeCell ref="F60:F61"/>
    <mergeCell ref="H60:H61"/>
    <mergeCell ref="I60:I61"/>
    <mergeCell ref="A68:A70"/>
    <mergeCell ref="B68:B70"/>
    <mergeCell ref="A71:A74"/>
    <mergeCell ref="B71:B74"/>
    <mergeCell ref="I99:V9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view="pageBreakPreview" zoomScaleSheetLayoutView="100" workbookViewId="0">
      <selection activeCell="C31" sqref="C31"/>
    </sheetView>
  </sheetViews>
  <sheetFormatPr defaultRowHeight="15" x14ac:dyDescent="0.25"/>
  <cols>
    <col min="1" max="1" width="9.140625" customWidth="1"/>
    <col min="2" max="2" width="21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154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153</v>
      </c>
      <c r="C2" s="578" t="s">
        <v>172</v>
      </c>
      <c r="D2" s="581" t="s">
        <v>137</v>
      </c>
      <c r="E2" s="584" t="s">
        <v>173</v>
      </c>
      <c r="F2" s="585"/>
      <c r="G2" s="246"/>
      <c r="H2" s="586" t="s">
        <v>178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174</v>
      </c>
      <c r="F3" s="589"/>
      <c r="G3" s="590"/>
      <c r="H3" s="591" t="s">
        <v>177</v>
      </c>
      <c r="I3" s="584" t="s">
        <v>179</v>
      </c>
      <c r="J3" s="585"/>
      <c r="K3" s="585"/>
      <c r="L3" s="594"/>
      <c r="M3" s="584" t="s">
        <v>185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175</v>
      </c>
      <c r="F4" s="565" t="s">
        <v>176</v>
      </c>
      <c r="G4" s="565" t="s">
        <v>181</v>
      </c>
      <c r="H4" s="592"/>
      <c r="I4" s="565" t="s">
        <v>180</v>
      </c>
      <c r="J4" s="565" t="s">
        <v>182</v>
      </c>
      <c r="K4" s="565" t="s">
        <v>183</v>
      </c>
      <c r="L4" s="565" t="s">
        <v>184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37.5" customHeight="1" x14ac:dyDescent="0.25">
      <c r="A8" s="19" t="s">
        <v>156</v>
      </c>
      <c r="B8" s="19" t="s">
        <v>155</v>
      </c>
      <c r="C8" s="19"/>
      <c r="D8" s="19">
        <v>60</v>
      </c>
      <c r="E8" s="19"/>
      <c r="F8" s="19"/>
      <c r="G8" s="19"/>
      <c r="H8" s="80">
        <v>1440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194</v>
      </c>
      <c r="AD8" s="624"/>
      <c r="AE8" s="624"/>
      <c r="AF8" s="625"/>
    </row>
    <row r="9" spans="1:32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157</v>
      </c>
      <c r="B10" s="557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6" si="0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 t="s">
        <v>190</v>
      </c>
      <c r="AD10" s="618"/>
      <c r="AE10" s="618"/>
      <c r="AF10" s="619"/>
    </row>
    <row r="11" spans="1:32" x14ac:dyDescent="0.25">
      <c r="A11" s="93" t="s">
        <v>158</v>
      </c>
      <c r="B11" s="558"/>
      <c r="C11" s="230" t="s">
        <v>141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 t="s">
        <v>190</v>
      </c>
      <c r="AD11" s="618"/>
      <c r="AE11" s="618"/>
      <c r="AF11" s="619"/>
    </row>
    <row r="12" spans="1:32" ht="24" x14ac:dyDescent="0.25">
      <c r="A12" s="93" t="s">
        <v>159</v>
      </c>
      <c r="B12" s="558"/>
      <c r="C12" s="230" t="s">
        <v>142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93" t="s">
        <v>160</v>
      </c>
      <c r="B13" s="558"/>
      <c r="C13" s="230" t="s">
        <v>143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 t="s">
        <v>200</v>
      </c>
      <c r="AD13" s="618"/>
      <c r="AE13" s="618"/>
      <c r="AF13" s="619"/>
    </row>
    <row r="14" spans="1:32" x14ac:dyDescent="0.25">
      <c r="A14" s="93" t="s">
        <v>161</v>
      </c>
      <c r="B14" s="558"/>
      <c r="C14" s="230" t="s">
        <v>144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 t="s">
        <v>195</v>
      </c>
      <c r="AD14" s="618"/>
      <c r="AE14" s="618"/>
      <c r="AF14" s="619"/>
    </row>
    <row r="15" spans="1:32" x14ac:dyDescent="0.25">
      <c r="A15" s="93" t="s">
        <v>162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39">
        <f t="shared" si="0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 t="s">
        <v>197</v>
      </c>
      <c r="AD15" s="618"/>
      <c r="AE15" s="618"/>
      <c r="AF15" s="619"/>
    </row>
    <row r="16" spans="1:32" x14ac:dyDescent="0.25">
      <c r="A16" s="93" t="s">
        <v>163</v>
      </c>
      <c r="B16" s="558"/>
      <c r="C16" s="230" t="s">
        <v>37</v>
      </c>
      <c r="D16" s="229">
        <v>3</v>
      </c>
      <c r="E16" s="229"/>
      <c r="F16" s="229"/>
      <c r="G16" s="99"/>
      <c r="H16" s="239">
        <f t="shared" si="0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 t="s">
        <v>198</v>
      </c>
      <c r="AD16" s="618"/>
      <c r="AE16" s="618"/>
      <c r="AF16" s="619"/>
    </row>
    <row r="17" spans="1:32" ht="28.5" customHeight="1" x14ac:dyDescent="0.25">
      <c r="A17" s="93" t="s">
        <v>164</v>
      </c>
      <c r="B17" s="558"/>
      <c r="C17" s="230" t="s">
        <v>145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 t="s">
        <v>192</v>
      </c>
      <c r="AD17" s="618"/>
      <c r="AE17" s="618"/>
      <c r="AF17" s="619"/>
    </row>
    <row r="18" spans="1:32" x14ac:dyDescent="0.25">
      <c r="A18" s="93" t="s">
        <v>165</v>
      </c>
      <c r="B18" s="558"/>
      <c r="C18" s="49" t="s">
        <v>146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 t="s">
        <v>193</v>
      </c>
      <c r="AD18" s="618"/>
      <c r="AE18" s="618"/>
      <c r="AF18" s="619"/>
    </row>
    <row r="19" spans="1:32" x14ac:dyDescent="0.25">
      <c r="A19" s="93" t="s">
        <v>166</v>
      </c>
      <c r="B19" s="559"/>
      <c r="C19" s="230" t="s">
        <v>147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168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 t="s">
        <v>199</v>
      </c>
      <c r="AD22" s="618"/>
      <c r="AE22" s="618"/>
      <c r="AF22" s="619"/>
    </row>
    <row r="23" spans="1:32" x14ac:dyDescent="0.25">
      <c r="A23" s="229" t="s">
        <v>169</v>
      </c>
      <c r="B23" s="561"/>
      <c r="C23" s="230" t="s">
        <v>150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 t="s">
        <v>196</v>
      </c>
      <c r="AD23" s="618"/>
      <c r="AE23" s="618"/>
      <c r="AF23" s="619"/>
    </row>
    <row r="24" spans="1:32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4" customFormat="1" x14ac:dyDescent="0.25">
      <c r="A25" s="229" t="s">
        <v>170</v>
      </c>
      <c r="B25" s="560"/>
      <c r="C25" s="230" t="s">
        <v>39</v>
      </c>
      <c r="D25" s="229">
        <v>3</v>
      </c>
      <c r="E25" s="244"/>
      <c r="F25" s="244"/>
      <c r="G25" s="35"/>
      <c r="H25" s="239">
        <f t="shared" si="0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51"/>
      <c r="Z25" s="1"/>
      <c r="AA25" s="50"/>
      <c r="AB25" s="125"/>
      <c r="AC25" s="620"/>
      <c r="AD25" s="621"/>
      <c r="AE25" s="621"/>
      <c r="AF25" s="622"/>
    </row>
    <row r="26" spans="1:32" s="54" customFormat="1" x14ac:dyDescent="0.25">
      <c r="A26" s="229" t="s">
        <v>171</v>
      </c>
      <c r="B26" s="561"/>
      <c r="C26" s="230" t="s">
        <v>139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163"/>
      <c r="K26" s="3"/>
      <c r="L26" s="53"/>
      <c r="M26" s="53"/>
      <c r="N26" s="71"/>
      <c r="O26" s="51"/>
      <c r="P26" s="51"/>
      <c r="Q26" s="51">
        <v>9</v>
      </c>
      <c r="R26" s="125">
        <v>72</v>
      </c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79" customFormat="1" x14ac:dyDescent="0.25">
      <c r="A27" s="92" t="s">
        <v>45</v>
      </c>
      <c r="B27" s="95" t="s">
        <v>152</v>
      </c>
      <c r="C27" s="20"/>
      <c r="D27" s="94">
        <f>SUM(D10:D26)</f>
        <v>57</v>
      </c>
      <c r="E27" s="21">
        <v>5</v>
      </c>
      <c r="F27" s="22"/>
      <c r="G27" s="22"/>
      <c r="H27" s="23">
        <f>SUM(H10:H26)</f>
        <v>1368</v>
      </c>
      <c r="I27" s="23"/>
      <c r="J27" s="23"/>
      <c r="K27" s="23"/>
      <c r="L27" s="23"/>
      <c r="M27" s="23">
        <f t="shared" ref="M27:R27" si="1">SUM(M10:M26)</f>
        <v>36</v>
      </c>
      <c r="N27" s="23">
        <f t="shared" si="1"/>
        <v>720</v>
      </c>
      <c r="O27" s="23">
        <f t="shared" si="1"/>
        <v>36</v>
      </c>
      <c r="P27" s="23">
        <f t="shared" si="1"/>
        <v>576</v>
      </c>
      <c r="Q27" s="23">
        <f t="shared" si="1"/>
        <v>9</v>
      </c>
      <c r="R27" s="128">
        <f t="shared" si="1"/>
        <v>72</v>
      </c>
      <c r="S27" s="23"/>
      <c r="T27" s="128"/>
      <c r="U27" s="23"/>
      <c r="V27" s="128"/>
      <c r="W27" s="23"/>
      <c r="X27" s="128"/>
      <c r="Y27" s="23"/>
      <c r="Z27" s="128"/>
      <c r="AA27" s="23"/>
      <c r="AB27" s="128"/>
      <c r="AC27" s="617"/>
      <c r="AD27" s="618"/>
      <c r="AE27" s="618"/>
      <c r="AF27" s="619"/>
    </row>
    <row r="28" spans="1:32" x14ac:dyDescent="0.25">
      <c r="A28" s="595" t="s">
        <v>47</v>
      </c>
      <c r="B28" s="616" t="s">
        <v>77</v>
      </c>
      <c r="C28" s="249" t="s">
        <v>48</v>
      </c>
      <c r="D28" s="248"/>
      <c r="E28" s="248"/>
      <c r="F28" s="248"/>
      <c r="G28" s="248"/>
      <c r="H28" s="166"/>
      <c r="I28" s="167"/>
      <c r="J28" s="167"/>
      <c r="K28" s="168"/>
      <c r="L28" s="168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70"/>
      <c r="AB28" s="171"/>
    </row>
    <row r="29" spans="1:32" x14ac:dyDescent="0.25">
      <c r="A29" s="595"/>
      <c r="B29" s="616"/>
      <c r="C29" s="249" t="s">
        <v>83</v>
      </c>
      <c r="D29" s="248"/>
      <c r="E29" s="248"/>
      <c r="F29" s="248"/>
      <c r="G29" s="248"/>
      <c r="H29" s="166"/>
      <c r="I29" s="167"/>
      <c r="J29" s="167"/>
      <c r="K29" s="168"/>
      <c r="L29" s="168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170"/>
      <c r="AB29" s="171"/>
    </row>
    <row r="30" spans="1:32" ht="38.25" customHeight="1" x14ac:dyDescent="0.25">
      <c r="A30" s="248" t="s">
        <v>49</v>
      </c>
      <c r="B30" s="259" t="s">
        <v>78</v>
      </c>
      <c r="C30" s="172" t="s">
        <v>50</v>
      </c>
      <c r="D30" s="173"/>
      <c r="E30" s="248"/>
      <c r="F30" s="248"/>
      <c r="G30" s="248"/>
      <c r="H30" s="166"/>
      <c r="I30" s="167"/>
      <c r="J30" s="167"/>
      <c r="K30" s="168"/>
      <c r="L30" s="16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248"/>
      <c r="Z30" s="170"/>
      <c r="AA30" s="170"/>
      <c r="AB30" s="170"/>
    </row>
    <row r="31" spans="1:32" x14ac:dyDescent="0.25">
      <c r="A31" s="595" t="s">
        <v>51</v>
      </c>
      <c r="B31" s="616" t="s">
        <v>52</v>
      </c>
      <c r="C31" s="249" t="s">
        <v>44</v>
      </c>
      <c r="D31" s="248"/>
      <c r="E31" s="248"/>
      <c r="F31" s="248"/>
      <c r="G31" s="248"/>
      <c r="H31" s="166"/>
      <c r="I31" s="167"/>
      <c r="J31" s="167"/>
      <c r="K31" s="168"/>
      <c r="L31" s="168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248"/>
      <c r="AA31" s="248"/>
      <c r="AB31" s="170"/>
    </row>
    <row r="32" spans="1:32" ht="25.5" customHeight="1" x14ac:dyDescent="0.25">
      <c r="A32" s="595"/>
      <c r="B32" s="616"/>
      <c r="C32" s="249" t="s">
        <v>53</v>
      </c>
      <c r="D32" s="248"/>
      <c r="E32" s="248"/>
      <c r="F32" s="248"/>
      <c r="G32" s="248"/>
      <c r="H32" s="166"/>
      <c r="I32" s="167"/>
      <c r="J32" s="167"/>
      <c r="K32" s="168"/>
      <c r="L32" s="168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248"/>
      <c r="AA32" s="248"/>
      <c r="AB32" s="174"/>
      <c r="AC32" s="66"/>
    </row>
    <row r="33" spans="1:32" ht="17.25" customHeight="1" x14ac:dyDescent="0.25">
      <c r="A33" s="595" t="s">
        <v>58</v>
      </c>
      <c r="B33" s="616" t="s">
        <v>79</v>
      </c>
      <c r="C33" s="249" t="s">
        <v>61</v>
      </c>
      <c r="D33" s="248"/>
      <c r="E33" s="248"/>
      <c r="F33" s="248"/>
      <c r="G33" s="248"/>
      <c r="H33" s="166"/>
      <c r="I33" s="167"/>
      <c r="J33" s="167"/>
      <c r="K33" s="168"/>
      <c r="L33" s="168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248"/>
      <c r="AA33" s="248"/>
      <c r="AB33" s="171"/>
      <c r="AC33" s="66"/>
    </row>
    <row r="34" spans="1:32" ht="15" customHeight="1" x14ac:dyDescent="0.25">
      <c r="A34" s="595"/>
      <c r="B34" s="616"/>
      <c r="C34" s="172" t="s">
        <v>59</v>
      </c>
      <c r="D34" s="173"/>
      <c r="E34" s="248"/>
      <c r="F34" s="248"/>
      <c r="G34" s="248"/>
      <c r="H34" s="166"/>
      <c r="I34" s="167"/>
      <c r="J34" s="167"/>
      <c r="K34" s="168"/>
      <c r="L34" s="168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70"/>
      <c r="AA34" s="170"/>
      <c r="AB34" s="175"/>
    </row>
    <row r="35" spans="1:32" ht="24.75" customHeight="1" x14ac:dyDescent="0.25">
      <c r="A35" s="595"/>
      <c r="B35" s="616"/>
      <c r="C35" s="172" t="s">
        <v>60</v>
      </c>
      <c r="D35" s="173"/>
      <c r="E35" s="248"/>
      <c r="F35" s="248"/>
      <c r="G35" s="248"/>
      <c r="H35" s="166"/>
      <c r="I35" s="167"/>
      <c r="J35" s="167"/>
      <c r="K35" s="168"/>
      <c r="L35" s="168"/>
      <c r="M35" s="168"/>
      <c r="N35" s="169"/>
      <c r="O35" s="169"/>
      <c r="P35" s="169"/>
      <c r="Q35" s="169"/>
      <c r="R35" s="169"/>
      <c r="S35" s="176"/>
      <c r="T35" s="176"/>
      <c r="U35" s="169"/>
      <c r="V35" s="169"/>
      <c r="W35" s="169"/>
      <c r="X35" s="169"/>
      <c r="Y35" s="169"/>
      <c r="Z35" s="169"/>
      <c r="AA35" s="169"/>
      <c r="AB35" s="175"/>
    </row>
    <row r="36" spans="1:32" ht="15" customHeight="1" x14ac:dyDescent="0.25">
      <c r="A36" s="595"/>
      <c r="B36" s="616"/>
      <c r="C36" s="172" t="s">
        <v>86</v>
      </c>
      <c r="D36" s="173"/>
      <c r="E36" s="248"/>
      <c r="F36" s="248"/>
      <c r="G36" s="248"/>
      <c r="H36" s="166"/>
      <c r="I36" s="167"/>
      <c r="J36" s="167"/>
      <c r="K36" s="168"/>
      <c r="L36" s="168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70"/>
      <c r="AA36" s="170"/>
      <c r="AB36" s="169"/>
    </row>
    <row r="37" spans="1:32" ht="15" customHeight="1" x14ac:dyDescent="0.25">
      <c r="A37" s="595"/>
      <c r="B37" s="616"/>
      <c r="C37" s="172" t="s">
        <v>62</v>
      </c>
      <c r="D37" s="173"/>
      <c r="E37" s="248"/>
      <c r="F37" s="248"/>
      <c r="G37" s="248"/>
      <c r="H37" s="166"/>
      <c r="I37" s="167"/>
      <c r="J37" s="167"/>
      <c r="K37" s="168"/>
      <c r="L37" s="168"/>
      <c r="M37" s="168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248"/>
      <c r="AA37" s="248"/>
      <c r="AB37" s="169"/>
    </row>
    <row r="38" spans="1:32" ht="36.75" customHeight="1" x14ac:dyDescent="0.25">
      <c r="A38" s="248" t="s">
        <v>94</v>
      </c>
      <c r="B38" s="249" t="s">
        <v>95</v>
      </c>
      <c r="C38" s="177" t="s">
        <v>116</v>
      </c>
      <c r="D38" s="178"/>
      <c r="E38" s="179"/>
      <c r="F38" s="180"/>
      <c r="G38" s="180"/>
      <c r="H38" s="166"/>
      <c r="I38" s="180"/>
      <c r="J38" s="180"/>
      <c r="K38" s="180"/>
      <c r="L38" s="16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79"/>
      <c r="AA38" s="179"/>
      <c r="AB38" s="169"/>
    </row>
    <row r="39" spans="1:32" s="147" customFormat="1" ht="15" customHeight="1" x14ac:dyDescent="0.25">
      <c r="A39" s="181" t="s">
        <v>75</v>
      </c>
      <c r="B39" s="182" t="s">
        <v>54</v>
      </c>
      <c r="C39" s="183"/>
      <c r="D39" s="184"/>
      <c r="E39" s="185"/>
      <c r="F39" s="186"/>
      <c r="G39" s="186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45"/>
      <c r="AD39" s="146"/>
      <c r="AE39" s="65"/>
      <c r="AF39" s="65"/>
    </row>
    <row r="40" spans="1:32" ht="15.75" customHeight="1" x14ac:dyDescent="0.25">
      <c r="A40" s="595" t="s">
        <v>131</v>
      </c>
      <c r="B40" s="596" t="s">
        <v>105</v>
      </c>
      <c r="C40" s="249" t="s">
        <v>63</v>
      </c>
      <c r="D40" s="248"/>
      <c r="E40" s="175"/>
      <c r="F40" s="175"/>
      <c r="G40" s="175"/>
      <c r="H40" s="166"/>
      <c r="I40" s="167"/>
      <c r="J40" s="167"/>
      <c r="K40" s="168"/>
      <c r="L40" s="168"/>
      <c r="M40" s="168"/>
      <c r="N40" s="179"/>
      <c r="O40" s="179"/>
      <c r="P40" s="179"/>
      <c r="Q40" s="169"/>
      <c r="R40" s="169"/>
      <c r="S40" s="169"/>
      <c r="T40" s="169"/>
      <c r="U40" s="169"/>
      <c r="V40" s="169"/>
      <c r="W40" s="169"/>
      <c r="X40" s="169"/>
      <c r="Y40" s="169"/>
      <c r="Z40" s="248"/>
      <c r="AA40" s="248"/>
      <c r="AB40" s="170"/>
    </row>
    <row r="41" spans="1:32" ht="15.75" customHeight="1" x14ac:dyDescent="0.25">
      <c r="A41" s="595"/>
      <c r="B41" s="596"/>
      <c r="C41" s="249" t="s">
        <v>64</v>
      </c>
      <c r="D41" s="248"/>
      <c r="E41" s="175"/>
      <c r="F41" s="175"/>
      <c r="G41" s="175"/>
      <c r="H41" s="166"/>
      <c r="I41" s="167"/>
      <c r="J41" s="167"/>
      <c r="K41" s="168"/>
      <c r="L41" s="168"/>
      <c r="M41" s="168"/>
      <c r="N41" s="179"/>
      <c r="O41" s="179"/>
      <c r="P41" s="179"/>
      <c r="Q41" s="169"/>
      <c r="R41" s="169"/>
      <c r="S41" s="169"/>
      <c r="T41" s="169"/>
      <c r="U41" s="169"/>
      <c r="V41" s="169"/>
      <c r="W41" s="169"/>
      <c r="X41" s="169"/>
      <c r="Y41" s="169"/>
      <c r="Z41" s="248"/>
      <c r="AA41" s="248"/>
      <c r="AB41" s="170"/>
    </row>
    <row r="42" spans="1:32" ht="27" customHeight="1" x14ac:dyDescent="0.25">
      <c r="A42" s="595"/>
      <c r="B42" s="596"/>
      <c r="C42" s="249" t="s">
        <v>67</v>
      </c>
      <c r="D42" s="248"/>
      <c r="E42" s="175"/>
      <c r="F42" s="175"/>
      <c r="G42" s="175"/>
      <c r="H42" s="166"/>
      <c r="I42" s="167"/>
      <c r="J42" s="167"/>
      <c r="K42" s="168"/>
      <c r="L42" s="168"/>
      <c r="M42" s="168"/>
      <c r="N42" s="179"/>
      <c r="O42" s="179"/>
      <c r="P42" s="179"/>
      <c r="Q42" s="180"/>
      <c r="R42" s="180"/>
      <c r="S42" s="180"/>
      <c r="T42" s="180"/>
      <c r="U42" s="180"/>
      <c r="V42" s="248"/>
      <c r="W42" s="248"/>
      <c r="X42" s="248"/>
      <c r="Y42" s="248"/>
      <c r="Z42" s="188"/>
      <c r="AA42" s="188"/>
      <c r="AB42" s="170"/>
    </row>
    <row r="43" spans="1:32" ht="16.5" customHeight="1" x14ac:dyDescent="0.25">
      <c r="A43" s="595"/>
      <c r="B43" s="596"/>
      <c r="C43" s="249" t="s">
        <v>84</v>
      </c>
      <c r="D43" s="248"/>
      <c r="E43" s="175"/>
      <c r="F43" s="175"/>
      <c r="G43" s="175"/>
      <c r="H43" s="166"/>
      <c r="I43" s="167"/>
      <c r="J43" s="167"/>
      <c r="K43" s="168"/>
      <c r="L43" s="168"/>
      <c r="M43" s="168"/>
      <c r="N43" s="179"/>
      <c r="O43" s="179"/>
      <c r="P43" s="179"/>
      <c r="Q43" s="180"/>
      <c r="R43" s="180"/>
      <c r="S43" s="180"/>
      <c r="T43" s="180"/>
      <c r="U43" s="180"/>
      <c r="V43" s="248"/>
      <c r="W43" s="248"/>
      <c r="X43" s="248"/>
      <c r="Y43" s="248"/>
      <c r="Z43" s="188"/>
      <c r="AA43" s="188"/>
      <c r="AB43" s="170"/>
    </row>
    <row r="44" spans="1:32" ht="24.75" customHeight="1" x14ac:dyDescent="0.25">
      <c r="A44" s="595"/>
      <c r="B44" s="596"/>
      <c r="C44" s="249" t="s">
        <v>69</v>
      </c>
      <c r="D44" s="248"/>
      <c r="E44" s="175"/>
      <c r="F44" s="175"/>
      <c r="G44" s="175"/>
      <c r="H44" s="166"/>
      <c r="I44" s="167"/>
      <c r="J44" s="167"/>
      <c r="K44" s="168"/>
      <c r="L44" s="168"/>
      <c r="M44" s="168"/>
      <c r="N44" s="179"/>
      <c r="O44" s="179"/>
      <c r="P44" s="179"/>
      <c r="Q44" s="180"/>
      <c r="R44" s="180"/>
      <c r="S44" s="180"/>
      <c r="T44" s="180"/>
      <c r="U44" s="180"/>
      <c r="V44" s="248"/>
      <c r="W44" s="248"/>
      <c r="X44" s="248"/>
      <c r="Y44" s="248"/>
      <c r="Z44" s="188"/>
      <c r="AA44" s="188"/>
      <c r="AB44" s="170"/>
    </row>
    <row r="45" spans="1:32" ht="31.5" customHeight="1" x14ac:dyDescent="0.25">
      <c r="A45" s="595"/>
      <c r="B45" s="596"/>
      <c r="C45" s="189" t="s">
        <v>106</v>
      </c>
      <c r="D45" s="190"/>
      <c r="E45" s="191"/>
      <c r="F45" s="191"/>
      <c r="G45" s="191"/>
      <c r="H45" s="192"/>
      <c r="I45" s="193"/>
      <c r="J45" s="193"/>
      <c r="K45" s="168"/>
      <c r="L45" s="610"/>
      <c r="M45" s="168"/>
      <c r="N45" s="179"/>
      <c r="O45" s="179"/>
      <c r="P45" s="179"/>
      <c r="Q45" s="180"/>
      <c r="R45" s="180"/>
      <c r="S45" s="180"/>
      <c r="T45" s="180"/>
      <c r="U45" s="180"/>
      <c r="V45" s="248"/>
      <c r="W45" s="248"/>
      <c r="X45" s="248"/>
      <c r="Y45" s="248"/>
      <c r="Z45" s="188"/>
      <c r="AA45" s="188"/>
      <c r="AB45" s="170"/>
    </row>
    <row r="46" spans="1:32" ht="36" customHeight="1" x14ac:dyDescent="0.25">
      <c r="A46" s="595"/>
      <c r="B46" s="596"/>
      <c r="C46" s="189" t="s">
        <v>107</v>
      </c>
      <c r="D46" s="190"/>
      <c r="E46" s="191"/>
      <c r="F46" s="191"/>
      <c r="G46" s="191"/>
      <c r="H46" s="192"/>
      <c r="I46" s="193"/>
      <c r="J46" s="193"/>
      <c r="K46" s="168"/>
      <c r="L46" s="611"/>
      <c r="M46" s="168"/>
      <c r="N46" s="179"/>
      <c r="O46" s="179"/>
      <c r="P46" s="179"/>
      <c r="Q46" s="180"/>
      <c r="R46" s="180"/>
      <c r="S46" s="180"/>
      <c r="T46" s="180"/>
      <c r="U46" s="180"/>
      <c r="V46" s="248"/>
      <c r="W46" s="248"/>
      <c r="X46" s="248"/>
      <c r="Y46" s="248"/>
      <c r="Z46" s="188"/>
      <c r="AA46" s="188"/>
      <c r="AB46" s="170"/>
    </row>
    <row r="47" spans="1:32" s="54" customFormat="1" ht="35.25" customHeight="1" x14ac:dyDescent="0.25">
      <c r="A47" s="595"/>
      <c r="B47" s="596"/>
      <c r="C47" s="189" t="s">
        <v>108</v>
      </c>
      <c r="D47" s="190"/>
      <c r="E47" s="191"/>
      <c r="F47" s="191"/>
      <c r="G47" s="191"/>
      <c r="H47" s="192"/>
      <c r="I47" s="193"/>
      <c r="J47" s="193"/>
      <c r="K47" s="168"/>
      <c r="L47" s="612"/>
      <c r="M47" s="168"/>
      <c r="N47" s="179"/>
      <c r="O47" s="179"/>
      <c r="P47" s="179"/>
      <c r="Q47" s="180"/>
      <c r="R47" s="180"/>
      <c r="S47" s="180"/>
      <c r="T47" s="180"/>
      <c r="U47" s="180"/>
      <c r="V47" s="248"/>
      <c r="W47" s="248"/>
      <c r="X47" s="248"/>
      <c r="Y47" s="248"/>
      <c r="Z47" s="188"/>
      <c r="AA47" s="188"/>
      <c r="AB47" s="170"/>
    </row>
    <row r="48" spans="1:32" s="54" customFormat="1" ht="18.75" customHeight="1" x14ac:dyDescent="0.25">
      <c r="A48" s="595" t="s">
        <v>134</v>
      </c>
      <c r="B48" s="596" t="s">
        <v>109</v>
      </c>
      <c r="C48" s="598" t="s">
        <v>118</v>
      </c>
      <c r="D48" s="248"/>
      <c r="E48" s="194"/>
      <c r="F48" s="175"/>
      <c r="G48" s="175"/>
      <c r="H48" s="166"/>
      <c r="I48" s="167"/>
      <c r="J48" s="167"/>
      <c r="K48" s="168"/>
      <c r="L48" s="168"/>
      <c r="M48" s="168"/>
      <c r="N48" s="175"/>
      <c r="O48" s="175"/>
      <c r="P48" s="175"/>
      <c r="Q48" s="188"/>
      <c r="R48" s="188"/>
      <c r="S48" s="188"/>
      <c r="T48" s="188"/>
      <c r="U48" s="188"/>
      <c r="V48" s="248"/>
      <c r="W48" s="248"/>
      <c r="X48" s="248"/>
      <c r="Y48" s="248"/>
      <c r="Z48" s="248"/>
      <c r="AA48" s="248"/>
      <c r="AB48" s="170"/>
    </row>
    <row r="49" spans="1:28" s="54" customFormat="1" ht="18" customHeight="1" x14ac:dyDescent="0.25">
      <c r="A49" s="595"/>
      <c r="B49" s="596"/>
      <c r="C49" s="613"/>
      <c r="D49" s="248"/>
      <c r="E49" s="194"/>
      <c r="F49" s="175"/>
      <c r="G49" s="175"/>
      <c r="H49" s="166"/>
      <c r="I49" s="167"/>
      <c r="J49" s="167"/>
      <c r="K49" s="168"/>
      <c r="L49" s="168"/>
      <c r="M49" s="168"/>
      <c r="N49" s="175"/>
      <c r="O49" s="175"/>
      <c r="P49" s="175"/>
      <c r="Q49" s="188"/>
      <c r="R49" s="188"/>
      <c r="S49" s="188"/>
      <c r="T49" s="188"/>
      <c r="U49" s="188"/>
      <c r="V49" s="248"/>
      <c r="W49" s="248"/>
      <c r="X49" s="248"/>
      <c r="Y49" s="248"/>
      <c r="Z49" s="248"/>
      <c r="AA49" s="248"/>
      <c r="AB49" s="170"/>
    </row>
    <row r="50" spans="1:28" s="54" customFormat="1" ht="15.75" customHeight="1" x14ac:dyDescent="0.25">
      <c r="A50" s="595"/>
      <c r="B50" s="596"/>
      <c r="C50" s="599"/>
      <c r="D50" s="248"/>
      <c r="E50" s="194"/>
      <c r="F50" s="175"/>
      <c r="G50" s="175"/>
      <c r="H50" s="166"/>
      <c r="I50" s="167"/>
      <c r="J50" s="167"/>
      <c r="K50" s="168"/>
      <c r="L50" s="168"/>
      <c r="M50" s="168"/>
      <c r="N50" s="175"/>
      <c r="O50" s="175"/>
      <c r="P50" s="175"/>
      <c r="Q50" s="188"/>
      <c r="R50" s="188"/>
      <c r="S50" s="188"/>
      <c r="T50" s="188"/>
      <c r="U50" s="188"/>
      <c r="V50" s="248"/>
      <c r="W50" s="248"/>
      <c r="X50" s="248"/>
      <c r="Y50" s="248"/>
      <c r="Z50" s="248"/>
      <c r="AA50" s="248"/>
      <c r="AB50" s="170"/>
    </row>
    <row r="51" spans="1:28" s="54" customFormat="1" ht="30.75" customHeight="1" x14ac:dyDescent="0.25">
      <c r="A51" s="595"/>
      <c r="B51" s="596"/>
      <c r="C51" s="598" t="s">
        <v>97</v>
      </c>
      <c r="D51" s="248"/>
      <c r="E51" s="600"/>
      <c r="F51" s="602"/>
      <c r="G51" s="251"/>
      <c r="H51" s="604"/>
      <c r="I51" s="614"/>
      <c r="J51" s="257"/>
      <c r="K51" s="604"/>
      <c r="L51" s="166"/>
      <c r="M51" s="166"/>
      <c r="N51" s="195"/>
      <c r="O51" s="195"/>
      <c r="P51" s="195"/>
      <c r="Q51" s="180"/>
      <c r="R51" s="180"/>
      <c r="S51" s="180"/>
      <c r="T51" s="180"/>
      <c r="U51" s="180"/>
      <c r="V51" s="170"/>
      <c r="W51" s="170"/>
      <c r="X51" s="170"/>
      <c r="Y51" s="170"/>
      <c r="Z51" s="170"/>
      <c r="AA51" s="170"/>
      <c r="AB51" s="170"/>
    </row>
    <row r="52" spans="1:28" s="54" customFormat="1" ht="18" customHeight="1" x14ac:dyDescent="0.25">
      <c r="A52" s="595"/>
      <c r="B52" s="596"/>
      <c r="C52" s="599"/>
      <c r="D52" s="248"/>
      <c r="E52" s="601"/>
      <c r="F52" s="603"/>
      <c r="G52" s="252"/>
      <c r="H52" s="605"/>
      <c r="I52" s="615"/>
      <c r="J52" s="258"/>
      <c r="K52" s="605"/>
      <c r="L52" s="166"/>
      <c r="M52" s="166"/>
      <c r="N52" s="195"/>
      <c r="O52" s="195"/>
      <c r="P52" s="195"/>
      <c r="Q52" s="180"/>
      <c r="R52" s="180"/>
      <c r="S52" s="180"/>
      <c r="T52" s="180"/>
      <c r="U52" s="180"/>
      <c r="V52" s="170"/>
      <c r="W52" s="170"/>
      <c r="X52" s="170"/>
      <c r="Y52" s="170"/>
      <c r="Z52" s="170"/>
      <c r="AA52" s="170"/>
      <c r="AB52" s="170"/>
    </row>
    <row r="53" spans="1:28" s="54" customFormat="1" ht="39.75" customHeight="1" x14ac:dyDescent="0.25">
      <c r="A53" s="595"/>
      <c r="B53" s="596"/>
      <c r="C53" s="249" t="s">
        <v>98</v>
      </c>
      <c r="D53" s="248"/>
      <c r="E53" s="194"/>
      <c r="F53" s="175"/>
      <c r="G53" s="175"/>
      <c r="H53" s="166"/>
      <c r="I53" s="167"/>
      <c r="J53" s="167"/>
      <c r="K53" s="168"/>
      <c r="L53" s="196"/>
      <c r="M53" s="195"/>
      <c r="N53" s="179"/>
      <c r="O53" s="179"/>
      <c r="P53" s="179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</row>
    <row r="54" spans="1:28" s="54" customFormat="1" ht="26.25" customHeight="1" x14ac:dyDescent="0.25">
      <c r="A54" s="595"/>
      <c r="B54" s="596"/>
      <c r="C54" s="172" t="s">
        <v>110</v>
      </c>
      <c r="D54" s="173"/>
      <c r="E54" s="194"/>
      <c r="F54" s="175"/>
      <c r="G54" s="175"/>
      <c r="H54" s="166"/>
      <c r="I54" s="167"/>
      <c r="J54" s="167"/>
      <c r="K54" s="168"/>
      <c r="L54" s="168"/>
      <c r="M54" s="168"/>
      <c r="N54" s="175"/>
      <c r="O54" s="175"/>
      <c r="P54" s="175"/>
      <c r="Q54" s="188"/>
      <c r="R54" s="188"/>
      <c r="S54" s="188"/>
      <c r="T54" s="188"/>
      <c r="U54" s="188"/>
      <c r="V54" s="248"/>
      <c r="W54" s="248"/>
      <c r="X54" s="248"/>
      <c r="Y54" s="248"/>
      <c r="Z54" s="248"/>
      <c r="AA54" s="248"/>
      <c r="AB54" s="248"/>
    </row>
    <row r="55" spans="1:28" s="54" customFormat="1" ht="18.75" customHeight="1" x14ac:dyDescent="0.25">
      <c r="A55" s="595"/>
      <c r="B55" s="596"/>
      <c r="C55" s="598" t="s">
        <v>99</v>
      </c>
      <c r="D55" s="248"/>
      <c r="E55" s="600"/>
      <c r="F55" s="602"/>
      <c r="G55" s="251"/>
      <c r="H55" s="604"/>
      <c r="I55" s="606"/>
      <c r="J55" s="254"/>
      <c r="K55" s="608"/>
      <c r="L55" s="168"/>
      <c r="M55" s="168"/>
      <c r="N55" s="175"/>
      <c r="O55" s="175"/>
      <c r="P55" s="175"/>
      <c r="Q55" s="188"/>
      <c r="R55" s="188"/>
      <c r="S55" s="188"/>
      <c r="T55" s="188"/>
      <c r="U55" s="188"/>
      <c r="V55" s="248"/>
      <c r="W55" s="248"/>
      <c r="X55" s="248"/>
      <c r="Y55" s="248"/>
      <c r="Z55" s="248"/>
      <c r="AA55" s="248"/>
      <c r="AB55" s="248"/>
    </row>
    <row r="56" spans="1:28" s="54" customFormat="1" ht="16.5" customHeight="1" x14ac:dyDescent="0.25">
      <c r="A56" s="595"/>
      <c r="B56" s="596"/>
      <c r="C56" s="599"/>
      <c r="D56" s="248"/>
      <c r="E56" s="601"/>
      <c r="F56" s="603"/>
      <c r="G56" s="252"/>
      <c r="H56" s="605"/>
      <c r="I56" s="607"/>
      <c r="J56" s="255"/>
      <c r="K56" s="609"/>
      <c r="L56" s="168"/>
      <c r="M56" s="168"/>
      <c r="N56" s="175"/>
      <c r="O56" s="175"/>
      <c r="P56" s="175"/>
      <c r="Q56" s="188"/>
      <c r="R56" s="188"/>
      <c r="S56" s="188"/>
      <c r="T56" s="188"/>
      <c r="U56" s="188"/>
      <c r="V56" s="248"/>
      <c r="W56" s="248"/>
      <c r="X56" s="248"/>
      <c r="Y56" s="248"/>
      <c r="Z56" s="248"/>
      <c r="AA56" s="248"/>
      <c r="AB56" s="248"/>
    </row>
    <row r="57" spans="1:28" s="54" customFormat="1" ht="26.25" customHeight="1" x14ac:dyDescent="0.25">
      <c r="A57" s="595"/>
      <c r="B57" s="596"/>
      <c r="C57" s="249" t="s">
        <v>100</v>
      </c>
      <c r="D57" s="248"/>
      <c r="E57" s="194"/>
      <c r="F57" s="175"/>
      <c r="G57" s="175"/>
      <c r="H57" s="166"/>
      <c r="I57" s="167"/>
      <c r="J57" s="167"/>
      <c r="K57" s="168"/>
      <c r="L57" s="168"/>
      <c r="M57" s="168"/>
      <c r="N57" s="175"/>
      <c r="O57" s="175"/>
      <c r="P57" s="175"/>
      <c r="Q57" s="188"/>
      <c r="R57" s="188"/>
      <c r="S57" s="188"/>
      <c r="T57" s="188"/>
      <c r="U57" s="188"/>
      <c r="V57" s="248"/>
      <c r="W57" s="248"/>
      <c r="X57" s="248"/>
      <c r="Y57" s="248"/>
      <c r="Z57" s="248"/>
      <c r="AA57" s="190"/>
      <c r="AB57" s="190"/>
    </row>
    <row r="58" spans="1:28" s="54" customFormat="1" ht="27" customHeight="1" x14ac:dyDescent="0.25">
      <c r="A58" s="595"/>
      <c r="B58" s="596"/>
      <c r="C58" s="249" t="s">
        <v>101</v>
      </c>
      <c r="D58" s="248"/>
      <c r="E58" s="194"/>
      <c r="F58" s="175"/>
      <c r="G58" s="175"/>
      <c r="H58" s="166"/>
      <c r="I58" s="167"/>
      <c r="J58" s="167"/>
      <c r="K58" s="168"/>
      <c r="L58" s="168"/>
      <c r="M58" s="168"/>
      <c r="N58" s="175"/>
      <c r="O58" s="175"/>
      <c r="P58" s="175"/>
      <c r="Q58" s="188"/>
      <c r="R58" s="188"/>
      <c r="S58" s="188"/>
      <c r="T58" s="188"/>
      <c r="U58" s="188"/>
      <c r="V58" s="248"/>
      <c r="W58" s="248"/>
      <c r="X58" s="248"/>
      <c r="Y58" s="248"/>
      <c r="Z58" s="248"/>
      <c r="AA58" s="248"/>
      <c r="AB58" s="170"/>
    </row>
    <row r="59" spans="1:28" s="54" customFormat="1" ht="28.5" customHeight="1" x14ac:dyDescent="0.25">
      <c r="A59" s="595"/>
      <c r="B59" s="596"/>
      <c r="C59" s="249" t="s">
        <v>102</v>
      </c>
      <c r="D59" s="248"/>
      <c r="E59" s="194"/>
      <c r="F59" s="175"/>
      <c r="G59" s="175"/>
      <c r="H59" s="166"/>
      <c r="I59" s="167"/>
      <c r="J59" s="167"/>
      <c r="K59" s="168"/>
      <c r="L59" s="168"/>
      <c r="M59" s="168"/>
      <c r="N59" s="175"/>
      <c r="O59" s="175"/>
      <c r="P59" s="175"/>
      <c r="Q59" s="188"/>
      <c r="R59" s="188"/>
      <c r="S59" s="188"/>
      <c r="T59" s="188"/>
      <c r="U59" s="188"/>
      <c r="V59" s="248"/>
      <c r="W59" s="248"/>
      <c r="X59" s="248"/>
      <c r="Y59" s="248"/>
      <c r="Z59" s="248"/>
      <c r="AA59" s="248"/>
      <c r="AB59" s="248"/>
    </row>
    <row r="60" spans="1:28" s="54" customFormat="1" ht="18" customHeight="1" x14ac:dyDescent="0.25">
      <c r="A60" s="595"/>
      <c r="B60" s="596"/>
      <c r="C60" s="598" t="s">
        <v>111</v>
      </c>
      <c r="D60" s="248"/>
      <c r="E60" s="600"/>
      <c r="F60" s="602"/>
      <c r="G60" s="251"/>
      <c r="H60" s="604"/>
      <c r="I60" s="606"/>
      <c r="J60" s="254"/>
      <c r="K60" s="608"/>
      <c r="L60" s="168"/>
      <c r="M60" s="168"/>
      <c r="N60" s="175"/>
      <c r="O60" s="175"/>
      <c r="P60" s="175"/>
      <c r="Q60" s="188"/>
      <c r="R60" s="188"/>
      <c r="S60" s="188"/>
      <c r="T60" s="188"/>
      <c r="U60" s="188"/>
      <c r="V60" s="248"/>
      <c r="W60" s="248"/>
      <c r="X60" s="248"/>
      <c r="Y60" s="248"/>
      <c r="Z60" s="248"/>
      <c r="AA60" s="248"/>
      <c r="AB60" s="248"/>
    </row>
    <row r="61" spans="1:28" s="54" customFormat="1" ht="12" customHeight="1" x14ac:dyDescent="0.25">
      <c r="A61" s="595"/>
      <c r="B61" s="596"/>
      <c r="C61" s="599"/>
      <c r="D61" s="248"/>
      <c r="E61" s="601"/>
      <c r="F61" s="603"/>
      <c r="G61" s="252"/>
      <c r="H61" s="605"/>
      <c r="I61" s="607"/>
      <c r="J61" s="255"/>
      <c r="K61" s="609"/>
      <c r="L61" s="168"/>
      <c r="M61" s="168"/>
      <c r="N61" s="175"/>
      <c r="O61" s="175"/>
      <c r="P61" s="175"/>
      <c r="Q61" s="188"/>
      <c r="R61" s="188"/>
      <c r="S61" s="188"/>
      <c r="T61" s="188"/>
      <c r="U61" s="188"/>
      <c r="V61" s="248"/>
      <c r="W61" s="248"/>
      <c r="X61" s="248"/>
      <c r="Y61" s="248"/>
      <c r="Z61" s="248"/>
      <c r="AA61" s="248"/>
      <c r="AB61" s="248"/>
    </row>
    <row r="62" spans="1:28" s="54" customFormat="1" ht="41.25" customHeight="1" x14ac:dyDescent="0.25">
      <c r="A62" s="595"/>
      <c r="B62" s="596"/>
      <c r="C62" s="249" t="s">
        <v>104</v>
      </c>
      <c r="D62" s="248"/>
      <c r="E62" s="194"/>
      <c r="F62" s="175"/>
      <c r="G62" s="175"/>
      <c r="H62" s="166"/>
      <c r="I62" s="167"/>
      <c r="J62" s="167"/>
      <c r="K62" s="168"/>
      <c r="L62" s="168"/>
      <c r="M62" s="168"/>
      <c r="N62" s="175"/>
      <c r="O62" s="175"/>
      <c r="P62" s="175"/>
      <c r="Q62" s="188"/>
      <c r="R62" s="188"/>
      <c r="S62" s="188"/>
      <c r="T62" s="188"/>
      <c r="U62" s="188"/>
      <c r="V62" s="188"/>
      <c r="W62" s="188"/>
      <c r="X62" s="248"/>
      <c r="Y62" s="248"/>
      <c r="Z62" s="248"/>
      <c r="AA62" s="248"/>
      <c r="AB62" s="248"/>
    </row>
    <row r="63" spans="1:28" s="54" customFormat="1" ht="26.25" customHeight="1" x14ac:dyDescent="0.25">
      <c r="A63" s="595"/>
      <c r="B63" s="596"/>
      <c r="C63" s="189" t="s">
        <v>103</v>
      </c>
      <c r="D63" s="190"/>
      <c r="E63" s="191"/>
      <c r="F63" s="191"/>
      <c r="G63" s="191"/>
      <c r="H63" s="192"/>
      <c r="I63" s="193"/>
      <c r="J63" s="193"/>
      <c r="K63" s="168"/>
      <c r="L63" s="610"/>
      <c r="M63" s="168"/>
      <c r="N63" s="175"/>
      <c r="O63" s="175"/>
      <c r="P63" s="175"/>
      <c r="Q63" s="188"/>
      <c r="R63" s="188"/>
      <c r="S63" s="188"/>
      <c r="T63" s="188"/>
      <c r="U63" s="188"/>
      <c r="V63" s="188"/>
      <c r="W63" s="188"/>
      <c r="X63" s="248"/>
      <c r="Y63" s="248"/>
      <c r="Z63" s="248"/>
      <c r="AA63" s="248"/>
      <c r="AB63" s="248"/>
    </row>
    <row r="64" spans="1:28" ht="15.75" customHeight="1" x14ac:dyDescent="0.25">
      <c r="A64" s="595"/>
      <c r="B64" s="596"/>
      <c r="C64" s="189" t="s">
        <v>121</v>
      </c>
      <c r="D64" s="190"/>
      <c r="E64" s="191"/>
      <c r="F64" s="191"/>
      <c r="G64" s="191"/>
      <c r="H64" s="192"/>
      <c r="I64" s="193"/>
      <c r="J64" s="193"/>
      <c r="K64" s="168"/>
      <c r="L64" s="611"/>
      <c r="M64" s="168"/>
      <c r="N64" s="175"/>
      <c r="O64" s="175"/>
      <c r="P64" s="175"/>
      <c r="Q64" s="188"/>
      <c r="R64" s="188"/>
      <c r="S64" s="188"/>
      <c r="T64" s="188"/>
      <c r="U64" s="188"/>
      <c r="V64" s="188"/>
      <c r="W64" s="188"/>
      <c r="X64" s="248"/>
      <c r="Y64" s="248"/>
      <c r="Z64" s="248"/>
      <c r="AA64" s="248"/>
      <c r="AB64" s="248"/>
    </row>
    <row r="65" spans="1:32" ht="24.75" customHeight="1" x14ac:dyDescent="0.25">
      <c r="A65" s="595"/>
      <c r="B65" s="596"/>
      <c r="C65" s="189" t="s">
        <v>117</v>
      </c>
      <c r="D65" s="190"/>
      <c r="E65" s="191"/>
      <c r="F65" s="191"/>
      <c r="G65" s="191"/>
      <c r="H65" s="192"/>
      <c r="I65" s="167"/>
      <c r="J65" s="167"/>
      <c r="K65" s="168"/>
      <c r="L65" s="611"/>
      <c r="M65" s="168"/>
      <c r="N65" s="175"/>
      <c r="O65" s="175"/>
      <c r="P65" s="175"/>
      <c r="Q65" s="188"/>
      <c r="R65" s="188"/>
      <c r="S65" s="188"/>
      <c r="T65" s="188"/>
      <c r="U65" s="188"/>
      <c r="V65" s="248"/>
      <c r="W65" s="248"/>
      <c r="X65" s="248"/>
      <c r="Y65" s="248"/>
      <c r="Z65" s="248"/>
      <c r="AA65" s="248"/>
      <c r="AB65" s="248"/>
    </row>
    <row r="66" spans="1:32" ht="26.25" customHeight="1" x14ac:dyDescent="0.25">
      <c r="A66" s="595"/>
      <c r="B66" s="596"/>
      <c r="C66" s="197" t="s">
        <v>88</v>
      </c>
      <c r="D66" s="190"/>
      <c r="E66" s="191"/>
      <c r="F66" s="191"/>
      <c r="G66" s="191"/>
      <c r="H66" s="192"/>
      <c r="I66" s="193"/>
      <c r="J66" s="193"/>
      <c r="K66" s="168"/>
      <c r="L66" s="611"/>
      <c r="M66" s="168"/>
      <c r="N66" s="175"/>
      <c r="O66" s="175"/>
      <c r="P66" s="175"/>
      <c r="Q66" s="188"/>
      <c r="R66" s="188"/>
      <c r="S66" s="188"/>
      <c r="T66" s="188"/>
      <c r="U66" s="188"/>
      <c r="V66" s="188"/>
      <c r="W66" s="188"/>
      <c r="X66" s="248"/>
      <c r="Y66" s="248"/>
      <c r="Z66" s="248"/>
      <c r="AA66" s="248"/>
      <c r="AB66" s="248"/>
    </row>
    <row r="67" spans="1:32" ht="29.25" customHeight="1" x14ac:dyDescent="0.25">
      <c r="A67" s="595"/>
      <c r="B67" s="596"/>
      <c r="C67" s="189" t="s">
        <v>120</v>
      </c>
      <c r="D67" s="190"/>
      <c r="E67" s="191"/>
      <c r="F67" s="191"/>
      <c r="G67" s="191"/>
      <c r="H67" s="192"/>
      <c r="I67" s="193"/>
      <c r="J67" s="193"/>
      <c r="K67" s="168"/>
      <c r="L67" s="612"/>
      <c r="M67" s="168"/>
      <c r="N67" s="175"/>
      <c r="O67" s="175"/>
      <c r="P67" s="175"/>
      <c r="Q67" s="188"/>
      <c r="R67" s="188"/>
      <c r="S67" s="188"/>
      <c r="T67" s="188"/>
      <c r="U67" s="188"/>
      <c r="V67" s="188"/>
      <c r="W67" s="188"/>
      <c r="X67" s="248"/>
      <c r="Y67" s="248"/>
      <c r="Z67" s="248"/>
      <c r="AA67" s="248"/>
      <c r="AB67" s="248"/>
    </row>
    <row r="68" spans="1:32" s="36" customFormat="1" ht="15.75" customHeight="1" x14ac:dyDescent="0.25">
      <c r="A68" s="595" t="s">
        <v>132</v>
      </c>
      <c r="B68" s="596" t="s">
        <v>112</v>
      </c>
      <c r="C68" s="249" t="s">
        <v>113</v>
      </c>
      <c r="D68" s="198"/>
      <c r="E68" s="194"/>
      <c r="F68" s="175"/>
      <c r="G68" s="175"/>
      <c r="H68" s="166"/>
      <c r="I68" s="167"/>
      <c r="J68" s="167"/>
      <c r="K68" s="168"/>
      <c r="L68" s="168"/>
      <c r="M68" s="168"/>
      <c r="N68" s="175"/>
      <c r="O68" s="175"/>
      <c r="P68" s="175"/>
      <c r="Q68" s="188"/>
      <c r="R68" s="188"/>
      <c r="S68" s="188"/>
      <c r="T68" s="188"/>
      <c r="U68" s="188"/>
      <c r="V68" s="188"/>
      <c r="W68" s="188"/>
      <c r="X68" s="248"/>
      <c r="Y68" s="248"/>
      <c r="Z68" s="248"/>
      <c r="AA68" s="248"/>
      <c r="AB68" s="248"/>
      <c r="AC68" s="54"/>
      <c r="AD68" s="54"/>
      <c r="AE68" s="54"/>
      <c r="AF68" s="54"/>
    </row>
    <row r="69" spans="1:32" s="36" customFormat="1" ht="15.75" customHeight="1" x14ac:dyDescent="0.25">
      <c r="A69" s="595"/>
      <c r="B69" s="596"/>
      <c r="C69" s="249" t="s">
        <v>114</v>
      </c>
      <c r="D69" s="198"/>
      <c r="E69" s="194"/>
      <c r="F69" s="175"/>
      <c r="G69" s="175"/>
      <c r="H69" s="166"/>
      <c r="I69" s="167"/>
      <c r="J69" s="167"/>
      <c r="K69" s="168"/>
      <c r="L69" s="168"/>
      <c r="M69" s="168"/>
      <c r="N69" s="175"/>
      <c r="O69" s="175"/>
      <c r="P69" s="175"/>
      <c r="Q69" s="188"/>
      <c r="R69" s="188"/>
      <c r="S69" s="188"/>
      <c r="T69" s="188"/>
      <c r="U69" s="188"/>
      <c r="V69" s="188"/>
      <c r="W69" s="188"/>
      <c r="X69" s="248"/>
      <c r="Y69" s="248"/>
      <c r="Z69" s="248"/>
      <c r="AA69" s="248"/>
      <c r="AB69" s="248"/>
      <c r="AC69" s="54"/>
      <c r="AD69" s="54"/>
      <c r="AE69" s="54"/>
      <c r="AF69" s="54"/>
    </row>
    <row r="70" spans="1:32" s="36" customFormat="1" ht="16.5" customHeight="1" x14ac:dyDescent="0.25">
      <c r="A70" s="595"/>
      <c r="B70" s="596"/>
      <c r="C70" s="249" t="s">
        <v>115</v>
      </c>
      <c r="D70" s="198"/>
      <c r="E70" s="194"/>
      <c r="F70" s="175"/>
      <c r="G70" s="175"/>
      <c r="H70" s="166"/>
      <c r="I70" s="167"/>
      <c r="J70" s="167"/>
      <c r="K70" s="168"/>
      <c r="L70" s="168"/>
      <c r="M70" s="168"/>
      <c r="N70" s="175"/>
      <c r="O70" s="175"/>
      <c r="P70" s="175"/>
      <c r="Q70" s="188"/>
      <c r="R70" s="188"/>
      <c r="S70" s="188"/>
      <c r="T70" s="188"/>
      <c r="U70" s="191"/>
      <c r="V70" s="191"/>
      <c r="W70" s="191"/>
      <c r="X70" s="190"/>
      <c r="Y70" s="248"/>
      <c r="Z70" s="248"/>
      <c r="AA70" s="248"/>
      <c r="AB70" s="248"/>
      <c r="AC70" s="54"/>
      <c r="AD70" s="54"/>
      <c r="AE70" s="54"/>
      <c r="AF70" s="54"/>
    </row>
    <row r="71" spans="1:32" ht="27" customHeight="1" x14ac:dyDescent="0.25">
      <c r="A71" s="595" t="s">
        <v>133</v>
      </c>
      <c r="B71" s="596" t="s">
        <v>66</v>
      </c>
      <c r="C71" s="249" t="s">
        <v>68</v>
      </c>
      <c r="D71" s="248"/>
      <c r="E71" s="170"/>
      <c r="F71" s="170"/>
      <c r="G71" s="170"/>
      <c r="H71" s="166"/>
      <c r="I71" s="167"/>
      <c r="J71" s="167"/>
      <c r="K71" s="168"/>
      <c r="L71" s="168"/>
      <c r="M71" s="168"/>
      <c r="N71" s="199"/>
      <c r="O71" s="199"/>
      <c r="P71" s="199"/>
      <c r="Q71" s="170"/>
      <c r="R71" s="170"/>
      <c r="S71" s="170"/>
      <c r="T71" s="188"/>
      <c r="U71" s="188"/>
      <c r="V71" s="248"/>
      <c r="W71" s="248"/>
      <c r="X71" s="248"/>
      <c r="Y71" s="248"/>
      <c r="Z71" s="248"/>
      <c r="AA71" s="248"/>
      <c r="AB71" s="170"/>
    </row>
    <row r="72" spans="1:32" ht="24" customHeight="1" x14ac:dyDescent="0.25">
      <c r="A72" s="595"/>
      <c r="B72" s="596"/>
      <c r="C72" s="249" t="s">
        <v>65</v>
      </c>
      <c r="D72" s="248"/>
      <c r="E72" s="248"/>
      <c r="F72" s="248"/>
      <c r="G72" s="248"/>
      <c r="H72" s="166"/>
      <c r="I72" s="167"/>
      <c r="J72" s="167"/>
      <c r="K72" s="168"/>
      <c r="L72" s="168"/>
      <c r="M72" s="168"/>
      <c r="N72" s="175"/>
      <c r="O72" s="175"/>
      <c r="P72" s="175"/>
      <c r="Q72" s="188"/>
      <c r="R72" s="188"/>
      <c r="S72" s="188"/>
      <c r="T72" s="188"/>
      <c r="U72" s="188"/>
      <c r="V72" s="188"/>
      <c r="W72" s="188"/>
      <c r="X72" s="188"/>
      <c r="Y72" s="188"/>
      <c r="Z72" s="248"/>
      <c r="AA72" s="248"/>
      <c r="AB72" s="248"/>
    </row>
    <row r="73" spans="1:32" ht="19.5" customHeight="1" x14ac:dyDescent="0.25">
      <c r="A73" s="595"/>
      <c r="B73" s="596"/>
      <c r="C73" s="249" t="s">
        <v>85</v>
      </c>
      <c r="D73" s="248"/>
      <c r="E73" s="248"/>
      <c r="F73" s="248"/>
      <c r="G73" s="248"/>
      <c r="H73" s="166"/>
      <c r="I73" s="167"/>
      <c r="J73" s="167"/>
      <c r="K73" s="168"/>
      <c r="L73" s="168"/>
      <c r="M73" s="168"/>
      <c r="N73" s="175"/>
      <c r="O73" s="175"/>
      <c r="P73" s="175"/>
      <c r="Q73" s="188"/>
      <c r="R73" s="188"/>
      <c r="S73" s="188"/>
      <c r="T73" s="188"/>
      <c r="U73" s="188"/>
      <c r="V73" s="188"/>
      <c r="W73" s="188"/>
      <c r="X73" s="188"/>
      <c r="Y73" s="188"/>
      <c r="Z73" s="248"/>
      <c r="AA73" s="248"/>
      <c r="AB73" s="248"/>
    </row>
    <row r="74" spans="1:32" ht="27.75" customHeight="1" x14ac:dyDescent="0.25">
      <c r="A74" s="595"/>
      <c r="B74" s="596"/>
      <c r="C74" s="189" t="s">
        <v>87</v>
      </c>
      <c r="D74" s="190"/>
      <c r="E74" s="190"/>
      <c r="F74" s="190"/>
      <c r="G74" s="190"/>
      <c r="H74" s="192"/>
      <c r="I74" s="193"/>
      <c r="J74" s="193"/>
      <c r="K74" s="168"/>
      <c r="L74" s="200"/>
      <c r="M74" s="168"/>
      <c r="N74" s="175"/>
      <c r="O74" s="175"/>
      <c r="P74" s="175"/>
      <c r="Q74" s="188"/>
      <c r="R74" s="188"/>
      <c r="S74" s="188"/>
      <c r="T74" s="188"/>
      <c r="U74" s="188"/>
      <c r="V74" s="188"/>
      <c r="W74" s="188"/>
      <c r="X74" s="188"/>
      <c r="Y74" s="188"/>
      <c r="Z74" s="248"/>
      <c r="AA74" s="248"/>
      <c r="AB74" s="248"/>
    </row>
    <row r="75" spans="1:32" s="5" customFormat="1" ht="37.5" customHeight="1" x14ac:dyDescent="0.25">
      <c r="A75" s="201" t="s">
        <v>55</v>
      </c>
      <c r="B75" s="202" t="s">
        <v>56</v>
      </c>
      <c r="C75" s="203" t="s">
        <v>56</v>
      </c>
      <c r="D75" s="204"/>
      <c r="E75" s="204"/>
      <c r="F75" s="204"/>
      <c r="G75" s="204"/>
      <c r="H75" s="205"/>
      <c r="I75" s="206"/>
      <c r="J75" s="206"/>
      <c r="K75" s="256"/>
      <c r="L75" s="200"/>
      <c r="M75" s="168"/>
      <c r="N75" s="175"/>
      <c r="O75" s="175"/>
      <c r="P75" s="175"/>
      <c r="Q75" s="188"/>
      <c r="R75" s="188"/>
      <c r="S75" s="188"/>
      <c r="T75" s="188"/>
      <c r="U75" s="188"/>
      <c r="V75" s="188"/>
      <c r="W75" s="188"/>
      <c r="X75" s="188"/>
      <c r="Y75" s="188"/>
      <c r="Z75" s="248"/>
      <c r="AA75" s="248"/>
      <c r="AB75" s="248"/>
    </row>
    <row r="76" spans="1:32" s="5" customFormat="1" ht="23.25" customHeight="1" x14ac:dyDescent="0.25">
      <c r="A76" s="248" t="s">
        <v>96</v>
      </c>
      <c r="B76" s="249"/>
      <c r="C76" s="250" t="s">
        <v>80</v>
      </c>
      <c r="D76" s="207"/>
      <c r="E76" s="204"/>
      <c r="F76" s="204"/>
      <c r="G76" s="204"/>
      <c r="H76" s="253"/>
      <c r="I76" s="206"/>
      <c r="J76" s="206"/>
      <c r="K76" s="256"/>
      <c r="L76" s="200"/>
      <c r="M76" s="168"/>
      <c r="N76" s="175"/>
      <c r="O76" s="175"/>
      <c r="P76" s="175"/>
      <c r="Q76" s="188"/>
      <c r="R76" s="188"/>
      <c r="S76" s="188"/>
      <c r="T76" s="188"/>
      <c r="U76" s="188"/>
      <c r="V76" s="188"/>
      <c r="W76" s="188"/>
      <c r="X76" s="188"/>
      <c r="Y76" s="188"/>
      <c r="Z76" s="248"/>
      <c r="AA76" s="248"/>
      <c r="AB76" s="248"/>
    </row>
    <row r="77" spans="1:32" s="5" customFormat="1" ht="29.25" customHeight="1" x14ac:dyDescent="0.25">
      <c r="A77" s="181" t="s">
        <v>96</v>
      </c>
      <c r="B77" s="183" t="s">
        <v>138</v>
      </c>
      <c r="C77" s="203" t="s">
        <v>119</v>
      </c>
      <c r="D77" s="207"/>
      <c r="E77" s="204"/>
      <c r="F77" s="204"/>
      <c r="G77" s="204"/>
      <c r="H77" s="253"/>
      <c r="I77" s="206"/>
      <c r="J77" s="206"/>
      <c r="K77" s="256"/>
      <c r="L77" s="200"/>
      <c r="M77" s="168"/>
      <c r="N77" s="175"/>
      <c r="O77" s="175"/>
      <c r="P77" s="175"/>
      <c r="Q77" s="188"/>
      <c r="R77" s="188"/>
      <c r="S77" s="188"/>
      <c r="T77" s="188"/>
      <c r="U77" s="188"/>
      <c r="V77" s="188"/>
      <c r="W77" s="188"/>
      <c r="X77" s="188"/>
      <c r="Y77" s="188"/>
      <c r="Z77" s="248"/>
      <c r="AA77" s="248"/>
      <c r="AB77" s="248"/>
    </row>
    <row r="78" spans="1:32" s="5" customFormat="1" ht="39" customHeight="1" x14ac:dyDescent="0.25">
      <c r="A78" s="181"/>
      <c r="B78" s="183"/>
      <c r="C78" s="203" t="s">
        <v>89</v>
      </c>
      <c r="D78" s="204"/>
      <c r="E78" s="204"/>
      <c r="F78" s="204"/>
      <c r="G78" s="204"/>
      <c r="H78" s="205"/>
      <c r="I78" s="206"/>
      <c r="J78" s="206"/>
      <c r="K78" s="256"/>
      <c r="L78" s="200"/>
      <c r="M78" s="168"/>
      <c r="N78" s="175"/>
      <c r="O78" s="175"/>
      <c r="P78" s="175"/>
      <c r="Q78" s="188"/>
      <c r="R78" s="188"/>
      <c r="S78" s="188"/>
      <c r="T78" s="188"/>
      <c r="U78" s="188"/>
      <c r="V78" s="188"/>
      <c r="W78" s="188"/>
      <c r="X78" s="188"/>
      <c r="Y78" s="188"/>
      <c r="Z78" s="248"/>
      <c r="AA78" s="248"/>
      <c r="AB78" s="248"/>
    </row>
    <row r="79" spans="1:32" s="5" customFormat="1" ht="38.25" customHeight="1" x14ac:dyDescent="0.25">
      <c r="A79" s="181"/>
      <c r="B79" s="183"/>
      <c r="C79" s="203" t="s">
        <v>90</v>
      </c>
      <c r="D79" s="204"/>
      <c r="E79" s="204"/>
      <c r="F79" s="204"/>
      <c r="G79" s="204"/>
      <c r="H79" s="205"/>
      <c r="I79" s="206"/>
      <c r="J79" s="206"/>
      <c r="K79" s="256"/>
      <c r="L79" s="200"/>
      <c r="M79" s="168"/>
      <c r="N79" s="175"/>
      <c r="O79" s="175"/>
      <c r="P79" s="175"/>
      <c r="Q79" s="188"/>
      <c r="R79" s="188"/>
      <c r="S79" s="188"/>
      <c r="T79" s="188"/>
      <c r="U79" s="188"/>
      <c r="V79" s="188"/>
      <c r="W79" s="188"/>
      <c r="X79" s="188"/>
      <c r="Y79" s="188"/>
      <c r="Z79" s="248"/>
      <c r="AA79" s="248"/>
      <c r="AB79" s="248"/>
    </row>
    <row r="80" spans="1:32" s="36" customFormat="1" ht="16.5" customHeight="1" x14ac:dyDescent="0.25">
      <c r="A80" s="248"/>
      <c r="B80" s="249"/>
      <c r="C80" s="250"/>
      <c r="D80" s="208"/>
      <c r="E80" s="204"/>
      <c r="F80" s="204"/>
      <c r="G80" s="204"/>
      <c r="H80" s="209"/>
      <c r="I80" s="206"/>
      <c r="J80" s="206"/>
      <c r="K80" s="256"/>
      <c r="L80" s="200"/>
      <c r="M80" s="168"/>
      <c r="N80" s="175"/>
      <c r="O80" s="175"/>
      <c r="P80" s="175"/>
      <c r="Q80" s="188"/>
      <c r="R80" s="188"/>
      <c r="S80" s="188"/>
      <c r="T80" s="188"/>
      <c r="U80" s="188"/>
      <c r="V80" s="188"/>
      <c r="W80" s="188"/>
      <c r="X80" s="188"/>
      <c r="Y80" s="188"/>
      <c r="Z80" s="248"/>
      <c r="AA80" s="248"/>
      <c r="AB80" s="248"/>
    </row>
    <row r="81" spans="1:32" s="5" customFormat="1" ht="19.5" customHeight="1" x14ac:dyDescent="0.25">
      <c r="A81" s="181" t="s">
        <v>135</v>
      </c>
      <c r="B81" s="183" t="s">
        <v>70</v>
      </c>
      <c r="C81" s="203" t="s">
        <v>70</v>
      </c>
      <c r="D81" s="204"/>
      <c r="E81" s="204"/>
      <c r="F81" s="204"/>
      <c r="G81" s="204"/>
      <c r="H81" s="205"/>
      <c r="I81" s="206"/>
      <c r="J81" s="206"/>
      <c r="K81" s="256"/>
      <c r="L81" s="200"/>
      <c r="M81" s="168"/>
      <c r="N81" s="175"/>
      <c r="O81" s="175"/>
      <c r="P81" s="175"/>
      <c r="Q81" s="188"/>
      <c r="R81" s="188"/>
      <c r="S81" s="188"/>
      <c r="T81" s="188"/>
      <c r="U81" s="188"/>
      <c r="V81" s="188"/>
      <c r="W81" s="188"/>
      <c r="X81" s="188"/>
      <c r="Y81" s="188"/>
      <c r="Z81" s="248"/>
      <c r="AA81" s="248"/>
      <c r="AB81" s="248"/>
    </row>
    <row r="82" spans="1:32" s="5" customFormat="1" ht="33" customHeight="1" x14ac:dyDescent="0.25">
      <c r="A82" s="181" t="s">
        <v>136</v>
      </c>
      <c r="B82" s="183" t="s">
        <v>57</v>
      </c>
      <c r="C82" s="203" t="s">
        <v>57</v>
      </c>
      <c r="D82" s="204"/>
      <c r="E82" s="204"/>
      <c r="F82" s="204"/>
      <c r="G82" s="204"/>
      <c r="H82" s="205"/>
      <c r="I82" s="206"/>
      <c r="J82" s="206"/>
      <c r="K82" s="256"/>
      <c r="L82" s="200"/>
      <c r="M82" s="168"/>
      <c r="N82" s="175"/>
      <c r="O82" s="175"/>
      <c r="P82" s="175"/>
      <c r="Q82" s="188"/>
      <c r="R82" s="188"/>
      <c r="S82" s="188"/>
      <c r="T82" s="188"/>
      <c r="U82" s="188"/>
      <c r="V82" s="188"/>
      <c r="W82" s="188"/>
      <c r="X82" s="188"/>
      <c r="Y82" s="188"/>
      <c r="Z82" s="248"/>
      <c r="AA82" s="248"/>
      <c r="AB82" s="248"/>
    </row>
    <row r="83" spans="1:32" s="148" customFormat="1" ht="27.75" customHeight="1" x14ac:dyDescent="0.25">
      <c r="A83" s="210"/>
      <c r="B83" s="210"/>
      <c r="C83" s="210"/>
      <c r="D83" s="201"/>
      <c r="E83" s="248"/>
      <c r="F83" s="248"/>
      <c r="G83" s="248"/>
      <c r="H83" s="201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170"/>
      <c r="AA83" s="170"/>
      <c r="AB83" s="211"/>
    </row>
    <row r="84" spans="1:32" ht="20.25" customHeight="1" x14ac:dyDescent="0.25">
      <c r="A84" s="212" t="s">
        <v>93</v>
      </c>
      <c r="B84" s="213"/>
      <c r="C84" s="214"/>
      <c r="D84" s="215"/>
      <c r="E84" s="215"/>
      <c r="F84" s="216"/>
      <c r="G84" s="216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</row>
    <row r="85" spans="1:32" s="54" customFormat="1" ht="20.25" customHeight="1" x14ac:dyDescent="0.25">
      <c r="A85" s="218" t="s">
        <v>71</v>
      </c>
      <c r="B85" s="219" t="s">
        <v>91</v>
      </c>
      <c r="C85" s="250"/>
      <c r="D85" s="207"/>
      <c r="E85" s="204"/>
      <c r="F85" s="204"/>
      <c r="G85" s="204"/>
      <c r="H85" s="253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</row>
    <row r="86" spans="1:32" s="54" customFormat="1" ht="20.25" customHeight="1" x14ac:dyDescent="0.25">
      <c r="A86" s="220" t="s">
        <v>72</v>
      </c>
      <c r="B86" s="221" t="s">
        <v>73</v>
      </c>
      <c r="C86" s="250"/>
      <c r="D86" s="207"/>
      <c r="E86" s="204"/>
      <c r="F86" s="204"/>
      <c r="G86" s="204"/>
      <c r="H86" s="253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</row>
    <row r="87" spans="1:32" x14ac:dyDescent="0.25">
      <c r="A87" s="222"/>
      <c r="B87" s="223" t="s">
        <v>74</v>
      </c>
      <c r="C87" s="202"/>
      <c r="D87" s="201"/>
      <c r="E87" s="248"/>
      <c r="F87" s="248"/>
      <c r="G87" s="248"/>
      <c r="H87" s="224"/>
      <c r="I87" s="248"/>
      <c r="J87" s="248"/>
      <c r="K87" s="248"/>
      <c r="L87" s="248"/>
      <c r="M87" s="248"/>
      <c r="N87" s="187"/>
      <c r="O87" s="187"/>
      <c r="P87" s="187"/>
      <c r="Q87" s="187"/>
      <c r="R87" s="187"/>
      <c r="S87" s="187"/>
      <c r="T87" s="187"/>
      <c r="U87" s="187"/>
      <c r="V87" s="225"/>
      <c r="W87" s="225"/>
      <c r="X87" s="225"/>
      <c r="Y87" s="225"/>
      <c r="Z87" s="225"/>
      <c r="AA87" s="225"/>
      <c r="AB87" s="171"/>
    </row>
    <row r="88" spans="1:32" ht="27" customHeight="1" x14ac:dyDescent="0.25">
      <c r="I88" s="5"/>
      <c r="J88" s="5"/>
      <c r="K88" s="5"/>
      <c r="L88" s="5"/>
      <c r="M88" s="5"/>
      <c r="O88" s="5"/>
      <c r="Q88" s="5"/>
      <c r="U88" s="5"/>
      <c r="Y88" s="5"/>
      <c r="AA88" s="5"/>
    </row>
    <row r="89" spans="1:32" s="8" customFormat="1" x14ac:dyDescent="0.25">
      <c r="A89"/>
      <c r="B89"/>
      <c r="C89"/>
      <c r="D89" s="104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36"/>
      <c r="S89" s="5"/>
      <c r="T89" s="36"/>
      <c r="U89" s="5"/>
      <c r="V89" s="36"/>
      <c r="W89" s="5"/>
      <c r="X89" s="36"/>
      <c r="Y89" s="5"/>
      <c r="Z89" s="36"/>
      <c r="AA89" s="5"/>
      <c r="AB89" s="36"/>
      <c r="AC89" s="65"/>
      <c r="AD89" s="65"/>
      <c r="AE89" s="65"/>
      <c r="AF89" s="65"/>
    </row>
    <row r="90" spans="1:32" x14ac:dyDescent="0.25">
      <c r="I90" s="5"/>
      <c r="J90" s="5"/>
      <c r="K90" s="5"/>
      <c r="L90" s="5"/>
      <c r="M90" s="5"/>
      <c r="O90" s="5"/>
      <c r="Q90" s="5"/>
      <c r="U90" s="5"/>
      <c r="Y90" s="5"/>
      <c r="AA90" s="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T92" s="134"/>
      <c r="U92" s="38"/>
      <c r="V92" s="134"/>
      <c r="W92" s="38"/>
      <c r="Y92" s="5"/>
      <c r="AA92" s="5"/>
    </row>
    <row r="93" spans="1:32" x14ac:dyDescent="0.25">
      <c r="I93" s="5"/>
      <c r="J93" s="5"/>
      <c r="K93" s="39" t="s">
        <v>92</v>
      </c>
      <c r="L93" s="39"/>
      <c r="M93" s="39"/>
      <c r="N93" s="39"/>
      <c r="O93" s="39"/>
      <c r="P93" s="39"/>
      <c r="Q93" s="39"/>
      <c r="U93" s="5"/>
      <c r="V93" s="132"/>
      <c r="W93" s="39"/>
      <c r="Y93" s="5"/>
      <c r="AA93" s="5"/>
    </row>
    <row r="94" spans="1:32" x14ac:dyDescent="0.25">
      <c r="I94" s="5"/>
      <c r="J94" s="5"/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s="54" customFormat="1" x14ac:dyDescent="0.25">
      <c r="A95"/>
      <c r="B95"/>
      <c r="C95"/>
      <c r="D95" s="104"/>
      <c r="E95"/>
      <c r="F95"/>
      <c r="G95"/>
      <c r="H95"/>
      <c r="I95" s="5"/>
      <c r="J95" s="5"/>
      <c r="K95" s="39"/>
      <c r="L95" s="39"/>
      <c r="M95" s="39"/>
      <c r="N95" s="39"/>
      <c r="O95" s="39"/>
      <c r="P95" s="5"/>
      <c r="Q95" s="5"/>
      <c r="R95" s="132"/>
      <c r="S95" s="39"/>
      <c r="T95" s="135"/>
      <c r="U95" s="40"/>
      <c r="V95" s="135"/>
      <c r="W95" s="40"/>
      <c r="X95" s="36"/>
      <c r="Y95" s="5"/>
      <c r="Z95" s="36"/>
      <c r="AA95" s="5"/>
      <c r="AB95" s="36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36"/>
      <c r="S96" s="5"/>
      <c r="T96" s="134"/>
      <c r="U96" s="38"/>
      <c r="V96" s="134"/>
      <c r="W96" s="38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97"/>
      <c r="J99" s="597"/>
      <c r="K99" s="597"/>
      <c r="L99" s="597"/>
      <c r="M99" s="597"/>
      <c r="N99" s="597"/>
      <c r="O99" s="597"/>
      <c r="P99" s="597"/>
      <c r="Q99" s="597"/>
      <c r="R99" s="597"/>
      <c r="S99" s="597"/>
      <c r="T99" s="597"/>
      <c r="U99" s="597"/>
      <c r="V99" s="597"/>
      <c r="W99" s="231"/>
      <c r="X99" s="138"/>
      <c r="Y99" s="6"/>
      <c r="Z99" s="138"/>
      <c r="AA99" s="6"/>
      <c r="AB99" s="138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"/>
      <c r="J100" s="5"/>
      <c r="K100" s="5"/>
      <c r="L100" s="5"/>
      <c r="M100" s="5"/>
      <c r="N100" s="5"/>
      <c r="O100" s="5"/>
      <c r="P100" s="5"/>
      <c r="Q100" s="5"/>
      <c r="R100" s="36"/>
      <c r="S100" s="5"/>
      <c r="T100" s="36"/>
      <c r="U100" s="5"/>
      <c r="V100" s="36"/>
      <c r="W100" s="5"/>
      <c r="X100" s="36"/>
      <c r="Y100" s="5"/>
      <c r="Z100" s="36"/>
      <c r="AA100" s="5"/>
      <c r="AB100" s="36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ht="12.75" customHeigh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  <c r="AC105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8:A29"/>
    <mergeCell ref="B28:B29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B25:B26"/>
    <mergeCell ref="AC25:AF25"/>
    <mergeCell ref="AC26:AF26"/>
    <mergeCell ref="AC27:AF27"/>
    <mergeCell ref="H55:H56"/>
    <mergeCell ref="I55:I56"/>
    <mergeCell ref="A31:A32"/>
    <mergeCell ref="B31:B32"/>
    <mergeCell ref="A33:A37"/>
    <mergeCell ref="B33:B37"/>
    <mergeCell ref="A40:A47"/>
    <mergeCell ref="B40:B47"/>
    <mergeCell ref="K60:K61"/>
    <mergeCell ref="L63:L67"/>
    <mergeCell ref="K55:K56"/>
    <mergeCell ref="L45:L47"/>
    <mergeCell ref="A48:A67"/>
    <mergeCell ref="B48:B67"/>
    <mergeCell ref="C48:C50"/>
    <mergeCell ref="C51:C52"/>
    <mergeCell ref="E51:E52"/>
    <mergeCell ref="F51:F52"/>
    <mergeCell ref="H51:H52"/>
    <mergeCell ref="I51:I52"/>
    <mergeCell ref="K51:K52"/>
    <mergeCell ref="C55:C56"/>
    <mergeCell ref="E55:E56"/>
    <mergeCell ref="F55:F56"/>
    <mergeCell ref="C60:C61"/>
    <mergeCell ref="E60:E61"/>
    <mergeCell ref="F60:F61"/>
    <mergeCell ref="H60:H61"/>
    <mergeCell ref="I60:I61"/>
    <mergeCell ref="A68:A70"/>
    <mergeCell ref="B68:B70"/>
    <mergeCell ref="A71:A74"/>
    <mergeCell ref="B71:B74"/>
    <mergeCell ref="I99:V9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zoomScaleSheetLayoutView="100" workbookViewId="0">
      <selection activeCell="C25" sqref="C25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76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</v>
      </c>
      <c r="C2" s="578" t="s">
        <v>2</v>
      </c>
      <c r="D2" s="581" t="s">
        <v>137</v>
      </c>
      <c r="E2" s="584" t="s">
        <v>3</v>
      </c>
      <c r="F2" s="585"/>
      <c r="G2" s="246"/>
      <c r="H2" s="586" t="s">
        <v>4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5</v>
      </c>
      <c r="F3" s="589"/>
      <c r="G3" s="590"/>
      <c r="H3" s="591" t="s">
        <v>6</v>
      </c>
      <c r="I3" s="584" t="s">
        <v>7</v>
      </c>
      <c r="J3" s="585"/>
      <c r="K3" s="585"/>
      <c r="L3" s="594"/>
      <c r="M3" s="584" t="s">
        <v>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8</v>
      </c>
      <c r="F4" s="565" t="s">
        <v>9</v>
      </c>
      <c r="G4" s="565" t="s">
        <v>186</v>
      </c>
      <c r="H4" s="592"/>
      <c r="I4" s="565" t="s">
        <v>10</v>
      </c>
      <c r="J4" s="565" t="s">
        <v>188</v>
      </c>
      <c r="K4" s="565" t="s">
        <v>187</v>
      </c>
      <c r="L4" s="565" t="s">
        <v>11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189</v>
      </c>
      <c r="AD8" s="624"/>
      <c r="AE8" s="624"/>
      <c r="AF8" s="625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26</v>
      </c>
      <c r="B10" s="557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/>
      <c r="AD10" s="618"/>
      <c r="AE10" s="618"/>
      <c r="AF10" s="619"/>
    </row>
    <row r="11" spans="1:32" x14ac:dyDescent="0.25">
      <c r="A11" s="241" t="s">
        <v>27</v>
      </c>
      <c r="B11" s="558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/>
      <c r="AD11" s="618"/>
      <c r="AE11" s="618"/>
      <c r="AF11" s="619"/>
    </row>
    <row r="12" spans="1:32" x14ac:dyDescent="0.25">
      <c r="A12" s="241" t="s">
        <v>123</v>
      </c>
      <c r="B12" s="558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241" t="s">
        <v>124</v>
      </c>
      <c r="B13" s="558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/>
      <c r="AD13" s="618"/>
      <c r="AE13" s="618"/>
      <c r="AF13" s="619"/>
    </row>
    <row r="14" spans="1:32" x14ac:dyDescent="0.25">
      <c r="A14" s="241" t="s">
        <v>28</v>
      </c>
      <c r="B14" s="558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/>
      <c r="AD14" s="618"/>
      <c r="AE14" s="618"/>
      <c r="AF14" s="619"/>
    </row>
    <row r="15" spans="1:32" x14ac:dyDescent="0.25">
      <c r="A15" s="241" t="s">
        <v>32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/>
      <c r="AD15" s="618"/>
      <c r="AE15" s="618"/>
      <c r="AF15" s="619"/>
    </row>
    <row r="16" spans="1:32" x14ac:dyDescent="0.25">
      <c r="A16" s="241" t="s">
        <v>30</v>
      </c>
      <c r="B16" s="558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/>
      <c r="AD16" s="618"/>
      <c r="AE16" s="618"/>
      <c r="AF16" s="619"/>
    </row>
    <row r="17" spans="1:32" ht="28.5" customHeight="1" x14ac:dyDescent="0.25">
      <c r="A17" s="241" t="s">
        <v>33</v>
      </c>
      <c r="B17" s="558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/>
      <c r="AD17" s="618"/>
      <c r="AE17" s="618"/>
      <c r="AF17" s="619"/>
    </row>
    <row r="18" spans="1:32" x14ac:dyDescent="0.25">
      <c r="A18" s="241" t="s">
        <v>34</v>
      </c>
      <c r="B18" s="558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/>
      <c r="AD18" s="618"/>
      <c r="AE18" s="618"/>
      <c r="AF18" s="619"/>
    </row>
    <row r="19" spans="1:32" x14ac:dyDescent="0.25">
      <c r="A19" s="241" t="s">
        <v>36</v>
      </c>
      <c r="B19" s="559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38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/>
      <c r="AD22" s="618"/>
      <c r="AE22" s="618"/>
      <c r="AF22" s="619"/>
    </row>
    <row r="23" spans="1:32" x14ac:dyDescent="0.25">
      <c r="A23" s="229" t="s">
        <v>40</v>
      </c>
      <c r="B23" s="561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/>
      <c r="AD23" s="618"/>
      <c r="AE23" s="618"/>
      <c r="AF23" s="619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20"/>
      <c r="AD25" s="621"/>
      <c r="AE25" s="621"/>
      <c r="AF25" s="622"/>
    </row>
    <row r="26" spans="1:32" s="54" customFormat="1" x14ac:dyDescent="0.25">
      <c r="A26" s="229" t="s">
        <v>41</v>
      </c>
      <c r="B26" s="560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54" customFormat="1" x14ac:dyDescent="0.25">
      <c r="A27" s="229" t="s">
        <v>43</v>
      </c>
      <c r="B27" s="561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17"/>
      <c r="AD27" s="618"/>
      <c r="AE27" s="618"/>
      <c r="AF27" s="619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2" t="s">
        <v>47</v>
      </c>
      <c r="B29" s="654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2"/>
      <c r="B30" s="654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2" t="s">
        <v>51</v>
      </c>
      <c r="B32" s="654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2"/>
      <c r="B33" s="654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2" t="s">
        <v>58</v>
      </c>
      <c r="B34" s="654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2"/>
      <c r="B35" s="654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2"/>
      <c r="B36" s="654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2"/>
      <c r="B37" s="654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2"/>
      <c r="B38" s="654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2" t="s">
        <v>131</v>
      </c>
      <c r="B41" s="633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2"/>
      <c r="B42" s="633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2"/>
      <c r="B43" s="633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2"/>
      <c r="B44" s="633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2"/>
      <c r="B45" s="633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2"/>
      <c r="B46" s="633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8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2"/>
      <c r="B47" s="633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9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2"/>
      <c r="B48" s="633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50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34" t="s">
        <v>134</v>
      </c>
      <c r="B49" s="635" t="s">
        <v>109</v>
      </c>
      <c r="C49" s="636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34"/>
      <c r="B50" s="635"/>
      <c r="C50" s="651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34"/>
      <c r="B51" s="635"/>
      <c r="C51" s="63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34"/>
      <c r="B52" s="635"/>
      <c r="C52" s="636" t="s">
        <v>97</v>
      </c>
      <c r="D52" s="229"/>
      <c r="E52" s="638"/>
      <c r="F52" s="640"/>
      <c r="G52" s="234"/>
      <c r="H52" s="642"/>
      <c r="I52" s="652"/>
      <c r="J52" s="642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34"/>
      <c r="B53" s="635"/>
      <c r="C53" s="637"/>
      <c r="D53" s="229"/>
      <c r="E53" s="639"/>
      <c r="F53" s="641"/>
      <c r="G53" s="235"/>
      <c r="H53" s="643"/>
      <c r="I53" s="653"/>
      <c r="J53" s="643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34"/>
      <c r="B54" s="635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34"/>
      <c r="B55" s="635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34"/>
      <c r="B56" s="635"/>
      <c r="C56" s="636" t="s">
        <v>99</v>
      </c>
      <c r="D56" s="229"/>
      <c r="E56" s="638"/>
      <c r="F56" s="640"/>
      <c r="G56" s="234"/>
      <c r="H56" s="642"/>
      <c r="I56" s="644"/>
      <c r="J56" s="646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34"/>
      <c r="B57" s="635"/>
      <c r="C57" s="637"/>
      <c r="D57" s="229"/>
      <c r="E57" s="639"/>
      <c r="F57" s="641"/>
      <c r="G57" s="235"/>
      <c r="H57" s="643"/>
      <c r="I57" s="645"/>
      <c r="J57" s="647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34"/>
      <c r="B58" s="635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34"/>
      <c r="B59" s="635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34"/>
      <c r="B60" s="635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34"/>
      <c r="B61" s="635"/>
      <c r="C61" s="636" t="s">
        <v>111</v>
      </c>
      <c r="D61" s="229"/>
      <c r="E61" s="638"/>
      <c r="F61" s="640"/>
      <c r="G61" s="234"/>
      <c r="H61" s="642"/>
      <c r="I61" s="644"/>
      <c r="J61" s="646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34"/>
      <c r="B62" s="635"/>
      <c r="C62" s="637"/>
      <c r="D62" s="229"/>
      <c r="E62" s="639"/>
      <c r="F62" s="641"/>
      <c r="G62" s="235"/>
      <c r="H62" s="643"/>
      <c r="I62" s="645"/>
      <c r="J62" s="647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34"/>
      <c r="B63" s="635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34"/>
      <c r="B64" s="635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8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34"/>
      <c r="B65" s="635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9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34"/>
      <c r="B66" s="635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9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34"/>
      <c r="B67" s="635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9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34"/>
      <c r="B68" s="635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50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2" t="s">
        <v>132</v>
      </c>
      <c r="B69" s="633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2"/>
      <c r="B70" s="633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2"/>
      <c r="B71" s="633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34" t="s">
        <v>133</v>
      </c>
      <c r="B72" s="635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34"/>
      <c r="B73" s="635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34"/>
      <c r="B74" s="635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34"/>
      <c r="B75" s="635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97"/>
      <c r="J100" s="597"/>
      <c r="K100" s="597"/>
      <c r="L100" s="597"/>
      <c r="M100" s="597"/>
      <c r="N100" s="597"/>
      <c r="O100" s="597"/>
      <c r="P100" s="597"/>
      <c r="Q100" s="597"/>
      <c r="R100" s="597"/>
      <c r="S100" s="597"/>
      <c r="T100" s="597"/>
      <c r="U100" s="597"/>
      <c r="V100" s="597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H56:H57"/>
    <mergeCell ref="I56:I57"/>
    <mergeCell ref="A32:A33"/>
    <mergeCell ref="B32:B33"/>
    <mergeCell ref="A34:A38"/>
    <mergeCell ref="B34:B38"/>
    <mergeCell ref="A41:A48"/>
    <mergeCell ref="B41:B48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C61:C62"/>
    <mergeCell ref="E61:E62"/>
    <mergeCell ref="F61:F62"/>
    <mergeCell ref="H61:H62"/>
    <mergeCell ref="I61:I62"/>
    <mergeCell ref="A69:A71"/>
    <mergeCell ref="B69:B71"/>
    <mergeCell ref="A72:A75"/>
    <mergeCell ref="B72:B75"/>
    <mergeCell ref="I100:V1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zoomScaleSheetLayoutView="100" workbookViewId="0">
      <selection activeCell="D29" sqref="D29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76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</v>
      </c>
      <c r="C2" s="578" t="s">
        <v>2</v>
      </c>
      <c r="D2" s="581" t="s">
        <v>137</v>
      </c>
      <c r="E2" s="584" t="s">
        <v>3</v>
      </c>
      <c r="F2" s="585"/>
      <c r="G2" s="246"/>
      <c r="H2" s="586" t="s">
        <v>4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5</v>
      </c>
      <c r="F3" s="589"/>
      <c r="G3" s="590"/>
      <c r="H3" s="591" t="s">
        <v>6</v>
      </c>
      <c r="I3" s="584" t="s">
        <v>7</v>
      </c>
      <c r="J3" s="585"/>
      <c r="K3" s="585"/>
      <c r="L3" s="594"/>
      <c r="M3" s="584" t="s">
        <v>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8</v>
      </c>
      <c r="F4" s="565" t="s">
        <v>9</v>
      </c>
      <c r="G4" s="565" t="s">
        <v>186</v>
      </c>
      <c r="H4" s="592"/>
      <c r="I4" s="565" t="s">
        <v>10</v>
      </c>
      <c r="J4" s="565" t="s">
        <v>188</v>
      </c>
      <c r="K4" s="565" t="s">
        <v>187</v>
      </c>
      <c r="L4" s="565" t="s">
        <v>11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189</v>
      </c>
      <c r="AD8" s="624"/>
      <c r="AE8" s="624"/>
      <c r="AF8" s="625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26</v>
      </c>
      <c r="B10" s="557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/>
      <c r="AD10" s="618"/>
      <c r="AE10" s="618"/>
      <c r="AF10" s="619"/>
    </row>
    <row r="11" spans="1:32" x14ac:dyDescent="0.25">
      <c r="A11" s="241" t="s">
        <v>27</v>
      </c>
      <c r="B11" s="558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/>
      <c r="AD11" s="618"/>
      <c r="AE11" s="618"/>
      <c r="AF11" s="619"/>
    </row>
    <row r="12" spans="1:32" x14ac:dyDescent="0.25">
      <c r="A12" s="241" t="s">
        <v>123</v>
      </c>
      <c r="B12" s="558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241" t="s">
        <v>124</v>
      </c>
      <c r="B13" s="558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/>
      <c r="AD13" s="618"/>
      <c r="AE13" s="618"/>
      <c r="AF13" s="619"/>
    </row>
    <row r="14" spans="1:32" x14ac:dyDescent="0.25">
      <c r="A14" s="241" t="s">
        <v>28</v>
      </c>
      <c r="B14" s="558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/>
      <c r="AD14" s="618"/>
      <c r="AE14" s="618"/>
      <c r="AF14" s="619"/>
    </row>
    <row r="15" spans="1:32" x14ac:dyDescent="0.25">
      <c r="A15" s="241" t="s">
        <v>32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/>
      <c r="AD15" s="618"/>
      <c r="AE15" s="618"/>
      <c r="AF15" s="619"/>
    </row>
    <row r="16" spans="1:32" x14ac:dyDescent="0.25">
      <c r="A16" s="241" t="s">
        <v>30</v>
      </c>
      <c r="B16" s="558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/>
      <c r="AD16" s="618"/>
      <c r="AE16" s="618"/>
      <c r="AF16" s="619"/>
    </row>
    <row r="17" spans="1:32" ht="28.5" customHeight="1" x14ac:dyDescent="0.25">
      <c r="A17" s="241" t="s">
        <v>33</v>
      </c>
      <c r="B17" s="558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/>
      <c r="AD17" s="618"/>
      <c r="AE17" s="618"/>
      <c r="AF17" s="619"/>
    </row>
    <row r="18" spans="1:32" x14ac:dyDescent="0.25">
      <c r="A18" s="241" t="s">
        <v>34</v>
      </c>
      <c r="B18" s="558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/>
      <c r="AD18" s="618"/>
      <c r="AE18" s="618"/>
      <c r="AF18" s="619"/>
    </row>
    <row r="19" spans="1:32" x14ac:dyDescent="0.25">
      <c r="A19" s="241" t="s">
        <v>36</v>
      </c>
      <c r="B19" s="559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38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/>
      <c r="AD22" s="618"/>
      <c r="AE22" s="618"/>
      <c r="AF22" s="619"/>
    </row>
    <row r="23" spans="1:32" x14ac:dyDescent="0.25">
      <c r="A23" s="229" t="s">
        <v>40</v>
      </c>
      <c r="B23" s="561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/>
      <c r="AD23" s="618"/>
      <c r="AE23" s="618"/>
      <c r="AF23" s="619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20"/>
      <c r="AD25" s="621"/>
      <c r="AE25" s="621"/>
      <c r="AF25" s="622"/>
    </row>
    <row r="26" spans="1:32" s="54" customFormat="1" x14ac:dyDescent="0.25">
      <c r="A26" s="229" t="s">
        <v>41</v>
      </c>
      <c r="B26" s="560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54" customFormat="1" x14ac:dyDescent="0.25">
      <c r="A27" s="229" t="s">
        <v>43</v>
      </c>
      <c r="B27" s="561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17"/>
      <c r="AD27" s="618"/>
      <c r="AE27" s="618"/>
      <c r="AF27" s="619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2" t="s">
        <v>47</v>
      </c>
      <c r="B29" s="654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2"/>
      <c r="B30" s="654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2" t="s">
        <v>51</v>
      </c>
      <c r="B32" s="654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2"/>
      <c r="B33" s="654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2" t="s">
        <v>58</v>
      </c>
      <c r="B34" s="654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2"/>
      <c r="B35" s="654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2"/>
      <c r="B36" s="654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2"/>
      <c r="B37" s="654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2"/>
      <c r="B38" s="654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2" t="s">
        <v>131</v>
      </c>
      <c r="B41" s="633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2"/>
      <c r="B42" s="633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2"/>
      <c r="B43" s="633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2"/>
      <c r="B44" s="633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2"/>
      <c r="B45" s="633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2"/>
      <c r="B46" s="633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8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2"/>
      <c r="B47" s="633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9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2"/>
      <c r="B48" s="633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50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34" t="s">
        <v>134</v>
      </c>
      <c r="B49" s="635" t="s">
        <v>109</v>
      </c>
      <c r="C49" s="636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34"/>
      <c r="B50" s="635"/>
      <c r="C50" s="651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34"/>
      <c r="B51" s="635"/>
      <c r="C51" s="63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34"/>
      <c r="B52" s="635"/>
      <c r="C52" s="636" t="s">
        <v>97</v>
      </c>
      <c r="D52" s="229"/>
      <c r="E52" s="638"/>
      <c r="F52" s="640"/>
      <c r="G52" s="234"/>
      <c r="H52" s="642"/>
      <c r="I52" s="652"/>
      <c r="J52" s="642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34"/>
      <c r="B53" s="635"/>
      <c r="C53" s="637"/>
      <c r="D53" s="229"/>
      <c r="E53" s="639"/>
      <c r="F53" s="641"/>
      <c r="G53" s="235"/>
      <c r="H53" s="643"/>
      <c r="I53" s="653"/>
      <c r="J53" s="643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34"/>
      <c r="B54" s="635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34"/>
      <c r="B55" s="635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34"/>
      <c r="B56" s="635"/>
      <c r="C56" s="636" t="s">
        <v>99</v>
      </c>
      <c r="D56" s="229"/>
      <c r="E56" s="638"/>
      <c r="F56" s="640"/>
      <c r="G56" s="234"/>
      <c r="H56" s="642"/>
      <c r="I56" s="644"/>
      <c r="J56" s="646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34"/>
      <c r="B57" s="635"/>
      <c r="C57" s="637"/>
      <c r="D57" s="229"/>
      <c r="E57" s="639"/>
      <c r="F57" s="641"/>
      <c r="G57" s="235"/>
      <c r="H57" s="643"/>
      <c r="I57" s="645"/>
      <c r="J57" s="647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34"/>
      <c r="B58" s="635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34"/>
      <c r="B59" s="635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34"/>
      <c r="B60" s="635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34"/>
      <c r="B61" s="635"/>
      <c r="C61" s="636" t="s">
        <v>111</v>
      </c>
      <c r="D61" s="229"/>
      <c r="E61" s="638"/>
      <c r="F61" s="640"/>
      <c r="G61" s="234"/>
      <c r="H61" s="642"/>
      <c r="I61" s="644"/>
      <c r="J61" s="646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34"/>
      <c r="B62" s="635"/>
      <c r="C62" s="637"/>
      <c r="D62" s="229"/>
      <c r="E62" s="639"/>
      <c r="F62" s="641"/>
      <c r="G62" s="235"/>
      <c r="H62" s="643"/>
      <c r="I62" s="645"/>
      <c r="J62" s="647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34"/>
      <c r="B63" s="635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34"/>
      <c r="B64" s="635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8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34"/>
      <c r="B65" s="635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9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34"/>
      <c r="B66" s="635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9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34"/>
      <c r="B67" s="635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9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34"/>
      <c r="B68" s="635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50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2" t="s">
        <v>132</v>
      </c>
      <c r="B69" s="633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2"/>
      <c r="B70" s="633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2"/>
      <c r="B71" s="633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34" t="s">
        <v>133</v>
      </c>
      <c r="B72" s="635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34"/>
      <c r="B73" s="635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34"/>
      <c r="B74" s="635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34"/>
      <c r="B75" s="635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97"/>
      <c r="J100" s="597"/>
      <c r="K100" s="597"/>
      <c r="L100" s="597"/>
      <c r="M100" s="597"/>
      <c r="N100" s="597"/>
      <c r="O100" s="597"/>
      <c r="P100" s="597"/>
      <c r="Q100" s="597"/>
      <c r="R100" s="597"/>
      <c r="S100" s="597"/>
      <c r="T100" s="597"/>
      <c r="U100" s="597"/>
      <c r="V100" s="597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H56:H57"/>
    <mergeCell ref="I56:I57"/>
    <mergeCell ref="A32:A33"/>
    <mergeCell ref="B32:B33"/>
    <mergeCell ref="A34:A38"/>
    <mergeCell ref="B34:B38"/>
    <mergeCell ref="A41:A48"/>
    <mergeCell ref="B41:B48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C61:C62"/>
    <mergeCell ref="E61:E62"/>
    <mergeCell ref="F61:F62"/>
    <mergeCell ref="H61:H62"/>
    <mergeCell ref="I61:I62"/>
    <mergeCell ref="A69:A71"/>
    <mergeCell ref="B69:B71"/>
    <mergeCell ref="A72:A75"/>
    <mergeCell ref="B72:B75"/>
    <mergeCell ref="I100:V1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topLeftCell="A34" zoomScaleSheetLayoutView="100" workbookViewId="0">
      <selection activeCell="D29" sqref="D29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76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</v>
      </c>
      <c r="C2" s="578" t="s">
        <v>2</v>
      </c>
      <c r="D2" s="581" t="s">
        <v>137</v>
      </c>
      <c r="E2" s="584" t="s">
        <v>3</v>
      </c>
      <c r="F2" s="585"/>
      <c r="G2" s="246"/>
      <c r="H2" s="586" t="s">
        <v>4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5</v>
      </c>
      <c r="F3" s="589"/>
      <c r="G3" s="590"/>
      <c r="H3" s="591" t="s">
        <v>6</v>
      </c>
      <c r="I3" s="584" t="s">
        <v>7</v>
      </c>
      <c r="J3" s="585"/>
      <c r="K3" s="585"/>
      <c r="L3" s="594"/>
      <c r="M3" s="584" t="s">
        <v>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8</v>
      </c>
      <c r="F4" s="565" t="s">
        <v>9</v>
      </c>
      <c r="G4" s="565" t="s">
        <v>186</v>
      </c>
      <c r="H4" s="592"/>
      <c r="I4" s="565" t="s">
        <v>10</v>
      </c>
      <c r="J4" s="565" t="s">
        <v>188</v>
      </c>
      <c r="K4" s="565" t="s">
        <v>187</v>
      </c>
      <c r="L4" s="565" t="s">
        <v>11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189</v>
      </c>
      <c r="AD8" s="624"/>
      <c r="AE8" s="624"/>
      <c r="AF8" s="625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26</v>
      </c>
      <c r="B10" s="557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/>
      <c r="AD10" s="618"/>
      <c r="AE10" s="618"/>
      <c r="AF10" s="619"/>
    </row>
    <row r="11" spans="1:32" x14ac:dyDescent="0.25">
      <c r="A11" s="241" t="s">
        <v>27</v>
      </c>
      <c r="B11" s="558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/>
      <c r="AD11" s="618"/>
      <c r="AE11" s="618"/>
      <c r="AF11" s="619"/>
    </row>
    <row r="12" spans="1:32" x14ac:dyDescent="0.25">
      <c r="A12" s="241" t="s">
        <v>123</v>
      </c>
      <c r="B12" s="558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241" t="s">
        <v>124</v>
      </c>
      <c r="B13" s="558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/>
      <c r="AD13" s="618"/>
      <c r="AE13" s="618"/>
      <c r="AF13" s="619"/>
    </row>
    <row r="14" spans="1:32" x14ac:dyDescent="0.25">
      <c r="A14" s="241" t="s">
        <v>28</v>
      </c>
      <c r="B14" s="558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/>
      <c r="AD14" s="618"/>
      <c r="AE14" s="618"/>
      <c r="AF14" s="619"/>
    </row>
    <row r="15" spans="1:32" x14ac:dyDescent="0.25">
      <c r="A15" s="241" t="s">
        <v>32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/>
      <c r="AD15" s="618"/>
      <c r="AE15" s="618"/>
      <c r="AF15" s="619"/>
    </row>
    <row r="16" spans="1:32" x14ac:dyDescent="0.25">
      <c r="A16" s="241" t="s">
        <v>30</v>
      </c>
      <c r="B16" s="558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/>
      <c r="AD16" s="618"/>
      <c r="AE16" s="618"/>
      <c r="AF16" s="619"/>
    </row>
    <row r="17" spans="1:32" ht="28.5" customHeight="1" x14ac:dyDescent="0.25">
      <c r="A17" s="241" t="s">
        <v>33</v>
      </c>
      <c r="B17" s="558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/>
      <c r="AD17" s="618"/>
      <c r="AE17" s="618"/>
      <c r="AF17" s="619"/>
    </row>
    <row r="18" spans="1:32" x14ac:dyDescent="0.25">
      <c r="A18" s="241" t="s">
        <v>34</v>
      </c>
      <c r="B18" s="558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/>
      <c r="AD18" s="618"/>
      <c r="AE18" s="618"/>
      <c r="AF18" s="619"/>
    </row>
    <row r="19" spans="1:32" x14ac:dyDescent="0.25">
      <c r="A19" s="241" t="s">
        <v>36</v>
      </c>
      <c r="B19" s="559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38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/>
      <c r="AD22" s="618"/>
      <c r="AE22" s="618"/>
      <c r="AF22" s="619"/>
    </row>
    <row r="23" spans="1:32" x14ac:dyDescent="0.25">
      <c r="A23" s="229" t="s">
        <v>40</v>
      </c>
      <c r="B23" s="561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/>
      <c r="AD23" s="618"/>
      <c r="AE23" s="618"/>
      <c r="AF23" s="619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20"/>
      <c r="AD25" s="621"/>
      <c r="AE25" s="621"/>
      <c r="AF25" s="622"/>
    </row>
    <row r="26" spans="1:32" s="54" customFormat="1" x14ac:dyDescent="0.25">
      <c r="A26" s="229" t="s">
        <v>41</v>
      </c>
      <c r="B26" s="560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54" customFormat="1" x14ac:dyDescent="0.25">
      <c r="A27" s="229" t="s">
        <v>43</v>
      </c>
      <c r="B27" s="561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17"/>
      <c r="AD27" s="618"/>
      <c r="AE27" s="618"/>
      <c r="AF27" s="619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2" t="s">
        <v>47</v>
      </c>
      <c r="B29" s="654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2"/>
      <c r="B30" s="654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2" t="s">
        <v>51</v>
      </c>
      <c r="B32" s="654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2"/>
      <c r="B33" s="654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2" t="s">
        <v>58</v>
      </c>
      <c r="B34" s="654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2"/>
      <c r="B35" s="654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2"/>
      <c r="B36" s="654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2"/>
      <c r="B37" s="654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2"/>
      <c r="B38" s="654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2" t="s">
        <v>131</v>
      </c>
      <c r="B41" s="633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2"/>
      <c r="B42" s="633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2"/>
      <c r="B43" s="633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2"/>
      <c r="B44" s="633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2"/>
      <c r="B45" s="633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2"/>
      <c r="B46" s="633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8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2"/>
      <c r="B47" s="633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9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2"/>
      <c r="B48" s="633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50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34" t="s">
        <v>134</v>
      </c>
      <c r="B49" s="635" t="s">
        <v>109</v>
      </c>
      <c r="C49" s="636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34"/>
      <c r="B50" s="635"/>
      <c r="C50" s="651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34"/>
      <c r="B51" s="635"/>
      <c r="C51" s="63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34"/>
      <c r="B52" s="635"/>
      <c r="C52" s="636" t="s">
        <v>97</v>
      </c>
      <c r="D52" s="229"/>
      <c r="E52" s="638"/>
      <c r="F52" s="640"/>
      <c r="G52" s="234"/>
      <c r="H52" s="642"/>
      <c r="I52" s="652"/>
      <c r="J52" s="642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34"/>
      <c r="B53" s="635"/>
      <c r="C53" s="637"/>
      <c r="D53" s="229"/>
      <c r="E53" s="639"/>
      <c r="F53" s="641"/>
      <c r="G53" s="235"/>
      <c r="H53" s="643"/>
      <c r="I53" s="653"/>
      <c r="J53" s="643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34"/>
      <c r="B54" s="635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34"/>
      <c r="B55" s="635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34"/>
      <c r="B56" s="635"/>
      <c r="C56" s="636" t="s">
        <v>99</v>
      </c>
      <c r="D56" s="229"/>
      <c r="E56" s="638"/>
      <c r="F56" s="640"/>
      <c r="G56" s="234"/>
      <c r="H56" s="642"/>
      <c r="I56" s="644"/>
      <c r="J56" s="646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34"/>
      <c r="B57" s="635"/>
      <c r="C57" s="637"/>
      <c r="D57" s="229"/>
      <c r="E57" s="639"/>
      <c r="F57" s="641"/>
      <c r="G57" s="235"/>
      <c r="H57" s="643"/>
      <c r="I57" s="645"/>
      <c r="J57" s="647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34"/>
      <c r="B58" s="635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34"/>
      <c r="B59" s="635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34"/>
      <c r="B60" s="635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34"/>
      <c r="B61" s="635"/>
      <c r="C61" s="636" t="s">
        <v>111</v>
      </c>
      <c r="D61" s="229"/>
      <c r="E61" s="638"/>
      <c r="F61" s="640"/>
      <c r="G61" s="234"/>
      <c r="H61" s="642"/>
      <c r="I61" s="644"/>
      <c r="J61" s="646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34"/>
      <c r="B62" s="635"/>
      <c r="C62" s="637"/>
      <c r="D62" s="229"/>
      <c r="E62" s="639"/>
      <c r="F62" s="641"/>
      <c r="G62" s="235"/>
      <c r="H62" s="643"/>
      <c r="I62" s="645"/>
      <c r="J62" s="647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34"/>
      <c r="B63" s="635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34"/>
      <c r="B64" s="635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8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34"/>
      <c r="B65" s="635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9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34"/>
      <c r="B66" s="635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9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34"/>
      <c r="B67" s="635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9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34"/>
      <c r="B68" s="635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50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2" t="s">
        <v>132</v>
      </c>
      <c r="B69" s="633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2"/>
      <c r="B70" s="633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2"/>
      <c r="B71" s="633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34" t="s">
        <v>133</v>
      </c>
      <c r="B72" s="635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34"/>
      <c r="B73" s="635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34"/>
      <c r="B74" s="635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34"/>
      <c r="B75" s="635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42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97"/>
      <c r="J100" s="597"/>
      <c r="K100" s="597"/>
      <c r="L100" s="597"/>
      <c r="M100" s="597"/>
      <c r="N100" s="597"/>
      <c r="O100" s="597"/>
      <c r="P100" s="597"/>
      <c r="Q100" s="597"/>
      <c r="R100" s="597"/>
      <c r="S100" s="597"/>
      <c r="T100" s="597"/>
      <c r="U100" s="597"/>
      <c r="V100" s="597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H56:H57"/>
    <mergeCell ref="I56:I57"/>
    <mergeCell ref="A32:A33"/>
    <mergeCell ref="B32:B33"/>
    <mergeCell ref="A34:A38"/>
    <mergeCell ref="B34:B38"/>
    <mergeCell ref="A41:A48"/>
    <mergeCell ref="B41:B48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C61:C62"/>
    <mergeCell ref="E61:E62"/>
    <mergeCell ref="F61:F62"/>
    <mergeCell ref="H61:H62"/>
    <mergeCell ref="I61:I62"/>
    <mergeCell ref="A69:A71"/>
    <mergeCell ref="B69:B71"/>
    <mergeCell ref="A72:A75"/>
    <mergeCell ref="B72:B75"/>
    <mergeCell ref="I100:V1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zoomScaleSheetLayoutView="100" workbookViewId="0">
      <selection sqref="A1:AB94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76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</v>
      </c>
      <c r="C2" s="578" t="s">
        <v>2</v>
      </c>
      <c r="D2" s="581" t="s">
        <v>137</v>
      </c>
      <c r="E2" s="584" t="s">
        <v>3</v>
      </c>
      <c r="F2" s="585"/>
      <c r="G2" s="246"/>
      <c r="H2" s="586" t="s">
        <v>4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5</v>
      </c>
      <c r="F3" s="589"/>
      <c r="G3" s="590"/>
      <c r="H3" s="591" t="s">
        <v>6</v>
      </c>
      <c r="I3" s="584" t="s">
        <v>7</v>
      </c>
      <c r="J3" s="585"/>
      <c r="K3" s="585"/>
      <c r="L3" s="594"/>
      <c r="M3" s="584" t="s">
        <v>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8</v>
      </c>
      <c r="F4" s="565" t="s">
        <v>9</v>
      </c>
      <c r="G4" s="565" t="s">
        <v>186</v>
      </c>
      <c r="H4" s="592"/>
      <c r="I4" s="565" t="s">
        <v>10</v>
      </c>
      <c r="J4" s="565" t="s">
        <v>188</v>
      </c>
      <c r="K4" s="565" t="s">
        <v>187</v>
      </c>
      <c r="L4" s="565" t="s">
        <v>11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189</v>
      </c>
      <c r="AD8" s="624"/>
      <c r="AE8" s="624"/>
      <c r="AF8" s="625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26</v>
      </c>
      <c r="B10" s="557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/>
      <c r="AD10" s="618"/>
      <c r="AE10" s="618"/>
      <c r="AF10" s="619"/>
    </row>
    <row r="11" spans="1:32" x14ac:dyDescent="0.25">
      <c r="A11" s="241" t="s">
        <v>27</v>
      </c>
      <c r="B11" s="558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/>
      <c r="AD11" s="618"/>
      <c r="AE11" s="618"/>
      <c r="AF11" s="619"/>
    </row>
    <row r="12" spans="1:32" x14ac:dyDescent="0.25">
      <c r="A12" s="241" t="s">
        <v>123</v>
      </c>
      <c r="B12" s="558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241" t="s">
        <v>124</v>
      </c>
      <c r="B13" s="558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/>
      <c r="AD13" s="618"/>
      <c r="AE13" s="618"/>
      <c r="AF13" s="619"/>
    </row>
    <row r="14" spans="1:32" x14ac:dyDescent="0.25">
      <c r="A14" s="241" t="s">
        <v>28</v>
      </c>
      <c r="B14" s="558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/>
      <c r="AD14" s="618"/>
      <c r="AE14" s="618"/>
      <c r="AF14" s="619"/>
    </row>
    <row r="15" spans="1:32" x14ac:dyDescent="0.25">
      <c r="A15" s="241" t="s">
        <v>32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/>
      <c r="AD15" s="618"/>
      <c r="AE15" s="618"/>
      <c r="AF15" s="619"/>
    </row>
    <row r="16" spans="1:32" x14ac:dyDescent="0.25">
      <c r="A16" s="241" t="s">
        <v>30</v>
      </c>
      <c r="B16" s="558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/>
      <c r="AD16" s="618"/>
      <c r="AE16" s="618"/>
      <c r="AF16" s="619"/>
    </row>
    <row r="17" spans="1:32" ht="28.5" customHeight="1" x14ac:dyDescent="0.25">
      <c r="A17" s="241" t="s">
        <v>33</v>
      </c>
      <c r="B17" s="558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/>
      <c r="AD17" s="618"/>
      <c r="AE17" s="618"/>
      <c r="AF17" s="619"/>
    </row>
    <row r="18" spans="1:32" x14ac:dyDescent="0.25">
      <c r="A18" s="241" t="s">
        <v>34</v>
      </c>
      <c r="B18" s="558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/>
      <c r="AD18" s="618"/>
      <c r="AE18" s="618"/>
      <c r="AF18" s="619"/>
    </row>
    <row r="19" spans="1:32" x14ac:dyDescent="0.25">
      <c r="A19" s="241" t="s">
        <v>36</v>
      </c>
      <c r="B19" s="559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38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/>
      <c r="AD22" s="618"/>
      <c r="AE22" s="618"/>
      <c r="AF22" s="619"/>
    </row>
    <row r="23" spans="1:32" x14ac:dyDescent="0.25">
      <c r="A23" s="229" t="s">
        <v>40</v>
      </c>
      <c r="B23" s="561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/>
      <c r="AD23" s="618"/>
      <c r="AE23" s="618"/>
      <c r="AF23" s="619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20"/>
      <c r="AD25" s="621"/>
      <c r="AE25" s="621"/>
      <c r="AF25" s="622"/>
    </row>
    <row r="26" spans="1:32" s="54" customFormat="1" x14ac:dyDescent="0.25">
      <c r="A26" s="229" t="s">
        <v>41</v>
      </c>
      <c r="B26" s="560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54" customFormat="1" x14ac:dyDescent="0.25">
      <c r="A27" s="229" t="s">
        <v>43</v>
      </c>
      <c r="B27" s="561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17"/>
      <c r="AD27" s="618"/>
      <c r="AE27" s="618"/>
      <c r="AF27" s="619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2" t="s">
        <v>47</v>
      </c>
      <c r="B29" s="654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2"/>
      <c r="B30" s="654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2" t="s">
        <v>51</v>
      </c>
      <c r="B32" s="654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2"/>
      <c r="B33" s="654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2" t="s">
        <v>58</v>
      </c>
      <c r="B34" s="654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2"/>
      <c r="B35" s="654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2"/>
      <c r="B36" s="654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2"/>
      <c r="B37" s="654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2"/>
      <c r="B38" s="654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2" t="s">
        <v>131</v>
      </c>
      <c r="B41" s="633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2"/>
      <c r="B42" s="633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2"/>
      <c r="B43" s="633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2"/>
      <c r="B44" s="633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2"/>
      <c r="B45" s="633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2"/>
      <c r="B46" s="633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8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2"/>
      <c r="B47" s="633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9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2"/>
      <c r="B48" s="633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50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34" t="s">
        <v>134</v>
      </c>
      <c r="B49" s="635" t="s">
        <v>109</v>
      </c>
      <c r="C49" s="636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34"/>
      <c r="B50" s="635"/>
      <c r="C50" s="651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34"/>
      <c r="B51" s="635"/>
      <c r="C51" s="63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34"/>
      <c r="B52" s="635"/>
      <c r="C52" s="636" t="s">
        <v>97</v>
      </c>
      <c r="D52" s="229"/>
      <c r="E52" s="638"/>
      <c r="F52" s="640"/>
      <c r="G52" s="234"/>
      <c r="H52" s="642"/>
      <c r="I52" s="652"/>
      <c r="J52" s="642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34"/>
      <c r="B53" s="635"/>
      <c r="C53" s="637"/>
      <c r="D53" s="229"/>
      <c r="E53" s="639"/>
      <c r="F53" s="641"/>
      <c r="G53" s="235"/>
      <c r="H53" s="643"/>
      <c r="I53" s="653"/>
      <c r="J53" s="643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34"/>
      <c r="B54" s="635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34"/>
      <c r="B55" s="635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34"/>
      <c r="B56" s="635"/>
      <c r="C56" s="636" t="s">
        <v>99</v>
      </c>
      <c r="D56" s="229"/>
      <c r="E56" s="638"/>
      <c r="F56" s="640"/>
      <c r="G56" s="234"/>
      <c r="H56" s="642"/>
      <c r="I56" s="644"/>
      <c r="J56" s="646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34"/>
      <c r="B57" s="635"/>
      <c r="C57" s="637"/>
      <c r="D57" s="229"/>
      <c r="E57" s="639"/>
      <c r="F57" s="641"/>
      <c r="G57" s="235"/>
      <c r="H57" s="643"/>
      <c r="I57" s="645"/>
      <c r="J57" s="647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34"/>
      <c r="B58" s="635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34"/>
      <c r="B59" s="635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34"/>
      <c r="B60" s="635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34"/>
      <c r="B61" s="635"/>
      <c r="C61" s="636" t="s">
        <v>111</v>
      </c>
      <c r="D61" s="229"/>
      <c r="E61" s="638"/>
      <c r="F61" s="640"/>
      <c r="G61" s="234"/>
      <c r="H61" s="642"/>
      <c r="I61" s="644"/>
      <c r="J61" s="646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34"/>
      <c r="B62" s="635"/>
      <c r="C62" s="637"/>
      <c r="D62" s="229"/>
      <c r="E62" s="639"/>
      <c r="F62" s="641"/>
      <c r="G62" s="235"/>
      <c r="H62" s="643"/>
      <c r="I62" s="645"/>
      <c r="J62" s="647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34"/>
      <c r="B63" s="635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34"/>
      <c r="B64" s="635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8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34"/>
      <c r="B65" s="635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9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34"/>
      <c r="B66" s="635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9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34"/>
      <c r="B67" s="635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9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34"/>
      <c r="B68" s="635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50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2" t="s">
        <v>132</v>
      </c>
      <c r="B69" s="633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2"/>
      <c r="B70" s="633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2"/>
      <c r="B71" s="633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34" t="s">
        <v>133</v>
      </c>
      <c r="B72" s="635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34"/>
      <c r="B73" s="635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34"/>
      <c r="B74" s="635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34"/>
      <c r="B75" s="635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97"/>
      <c r="J100" s="597"/>
      <c r="K100" s="597"/>
      <c r="L100" s="597"/>
      <c r="M100" s="597"/>
      <c r="N100" s="597"/>
      <c r="O100" s="597"/>
      <c r="P100" s="597"/>
      <c r="Q100" s="597"/>
      <c r="R100" s="597"/>
      <c r="S100" s="597"/>
      <c r="T100" s="597"/>
      <c r="U100" s="597"/>
      <c r="V100" s="597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H56:H57"/>
    <mergeCell ref="I56:I57"/>
    <mergeCell ref="A32:A33"/>
    <mergeCell ref="B32:B33"/>
    <mergeCell ref="A34:A38"/>
    <mergeCell ref="B34:B38"/>
    <mergeCell ref="A41:A48"/>
    <mergeCell ref="B41:B48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C61:C62"/>
    <mergeCell ref="E61:E62"/>
    <mergeCell ref="F61:F62"/>
    <mergeCell ref="H61:H62"/>
    <mergeCell ref="I61:I62"/>
    <mergeCell ref="A69:A71"/>
    <mergeCell ref="B69:B71"/>
    <mergeCell ref="A72:A75"/>
    <mergeCell ref="B72:B75"/>
    <mergeCell ref="I100:V1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topLeftCell="A70" zoomScaleSheetLayoutView="100" workbookViewId="0">
      <selection activeCell="U21" sqref="U21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76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</v>
      </c>
      <c r="C2" s="578" t="s">
        <v>2</v>
      </c>
      <c r="D2" s="581" t="s">
        <v>137</v>
      </c>
      <c r="E2" s="584" t="s">
        <v>3</v>
      </c>
      <c r="F2" s="585"/>
      <c r="G2" s="246"/>
      <c r="H2" s="586" t="s">
        <v>4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5</v>
      </c>
      <c r="F3" s="589"/>
      <c r="G3" s="590"/>
      <c r="H3" s="591" t="s">
        <v>6</v>
      </c>
      <c r="I3" s="584" t="s">
        <v>7</v>
      </c>
      <c r="J3" s="585"/>
      <c r="K3" s="585"/>
      <c r="L3" s="594"/>
      <c r="M3" s="584" t="s">
        <v>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8</v>
      </c>
      <c r="F4" s="565" t="s">
        <v>9</v>
      </c>
      <c r="G4" s="565" t="s">
        <v>186</v>
      </c>
      <c r="H4" s="592"/>
      <c r="I4" s="565" t="s">
        <v>10</v>
      </c>
      <c r="J4" s="565" t="s">
        <v>188</v>
      </c>
      <c r="K4" s="565" t="s">
        <v>187</v>
      </c>
      <c r="L4" s="565" t="s">
        <v>11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189</v>
      </c>
      <c r="AD8" s="624"/>
      <c r="AE8" s="624"/>
      <c r="AF8" s="625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26</v>
      </c>
      <c r="B10" s="557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72</v>
      </c>
      <c r="I10" s="161"/>
      <c r="J10" s="239"/>
      <c r="K10" s="239"/>
      <c r="L10" s="239"/>
      <c r="M10" s="62">
        <v>2</v>
      </c>
      <c r="N10" s="64">
        <v>40</v>
      </c>
      <c r="O10" s="64">
        <v>2</v>
      </c>
      <c r="P10" s="64">
        <v>32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/>
      <c r="AD10" s="618"/>
      <c r="AE10" s="618"/>
      <c r="AF10" s="619"/>
    </row>
    <row r="11" spans="1:32" x14ac:dyDescent="0.25">
      <c r="A11" s="241" t="s">
        <v>27</v>
      </c>
      <c r="B11" s="558"/>
      <c r="C11" s="230" t="s">
        <v>81</v>
      </c>
      <c r="D11" s="229">
        <v>4</v>
      </c>
      <c r="E11" s="229"/>
      <c r="F11" s="229"/>
      <c r="G11" s="99"/>
      <c r="H11" s="239">
        <f t="shared" si="0"/>
        <v>72</v>
      </c>
      <c r="I11" s="161"/>
      <c r="J11" s="239"/>
      <c r="K11" s="239"/>
      <c r="L11" s="3"/>
      <c r="M11" s="62">
        <v>2</v>
      </c>
      <c r="N11" s="64">
        <v>40</v>
      </c>
      <c r="O11" s="64">
        <v>2</v>
      </c>
      <c r="P11" s="64">
        <v>32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/>
      <c r="AD11" s="618"/>
      <c r="AE11" s="618"/>
      <c r="AF11" s="619"/>
    </row>
    <row r="12" spans="1:32" x14ac:dyDescent="0.25">
      <c r="A12" s="241" t="s">
        <v>123</v>
      </c>
      <c r="B12" s="558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96</v>
      </c>
      <c r="I12" s="161"/>
      <c r="J12" s="3"/>
      <c r="K12" s="3"/>
      <c r="L12" s="3"/>
      <c r="M12" s="62">
        <v>4</v>
      </c>
      <c r="N12" s="62">
        <v>80</v>
      </c>
      <c r="O12" s="62">
        <v>1</v>
      </c>
      <c r="P12" s="62">
        <v>16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241" t="s">
        <v>124</v>
      </c>
      <c r="B13" s="558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/>
      <c r="AD13" s="618"/>
      <c r="AE13" s="618"/>
      <c r="AF13" s="619"/>
    </row>
    <row r="14" spans="1:32" x14ac:dyDescent="0.25">
      <c r="A14" s="241" t="s">
        <v>28</v>
      </c>
      <c r="B14" s="558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/>
      <c r="AD14" s="618"/>
      <c r="AE14" s="618"/>
      <c r="AF14" s="619"/>
    </row>
    <row r="15" spans="1:32" x14ac:dyDescent="0.25">
      <c r="A15" s="241" t="s">
        <v>32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192</v>
      </c>
      <c r="I15" s="161"/>
      <c r="J15" s="3"/>
      <c r="K15" s="3"/>
      <c r="L15" s="3"/>
      <c r="M15" s="62">
        <v>6</v>
      </c>
      <c r="N15" s="64">
        <v>120</v>
      </c>
      <c r="O15" s="64">
        <v>4</v>
      </c>
      <c r="P15" s="64">
        <v>64</v>
      </c>
      <c r="Q15" s="51">
        <v>1</v>
      </c>
      <c r="R15" s="125">
        <v>8</v>
      </c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/>
      <c r="AD15" s="618"/>
      <c r="AE15" s="618"/>
      <c r="AF15" s="619"/>
    </row>
    <row r="16" spans="1:32" x14ac:dyDescent="0.25">
      <c r="A16" s="241" t="s">
        <v>30</v>
      </c>
      <c r="B16" s="558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/>
      <c r="AD16" s="618"/>
      <c r="AE16" s="618"/>
      <c r="AF16" s="619"/>
    </row>
    <row r="17" spans="1:32" ht="28.5" customHeight="1" x14ac:dyDescent="0.25">
      <c r="A17" s="241" t="s">
        <v>33</v>
      </c>
      <c r="B17" s="558"/>
      <c r="C17" s="230" t="s">
        <v>130</v>
      </c>
      <c r="D17" s="242">
        <v>3</v>
      </c>
      <c r="E17" s="242"/>
      <c r="F17" s="229"/>
      <c r="G17" s="99"/>
      <c r="H17" s="239">
        <f t="shared" si="0"/>
        <v>96</v>
      </c>
      <c r="I17" s="161"/>
      <c r="J17" s="3"/>
      <c r="K17" s="3"/>
      <c r="L17" s="3"/>
      <c r="M17" s="53"/>
      <c r="N17" s="50">
        <v>0</v>
      </c>
      <c r="O17" s="50">
        <v>6</v>
      </c>
      <c r="P17" s="50">
        <v>96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/>
      <c r="AD17" s="618"/>
      <c r="AE17" s="618"/>
      <c r="AF17" s="619"/>
    </row>
    <row r="18" spans="1:32" x14ac:dyDescent="0.25">
      <c r="A18" s="241" t="s">
        <v>34</v>
      </c>
      <c r="B18" s="558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/>
      <c r="AD18" s="618"/>
      <c r="AE18" s="618"/>
      <c r="AF18" s="619"/>
    </row>
    <row r="19" spans="1:32" x14ac:dyDescent="0.25">
      <c r="A19" s="241" t="s">
        <v>36</v>
      </c>
      <c r="B19" s="559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38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/>
      <c r="AD22" s="618"/>
      <c r="AE22" s="618"/>
      <c r="AF22" s="619"/>
    </row>
    <row r="23" spans="1:32" x14ac:dyDescent="0.25">
      <c r="A23" s="229" t="s">
        <v>40</v>
      </c>
      <c r="B23" s="561"/>
      <c r="C23" s="230" t="s">
        <v>203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/>
      <c r="AD23" s="618"/>
      <c r="AE23" s="618"/>
      <c r="AF23" s="619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20"/>
      <c r="AD25" s="621"/>
      <c r="AE25" s="621"/>
      <c r="AF25" s="622"/>
    </row>
    <row r="26" spans="1:32" s="54" customFormat="1" x14ac:dyDescent="0.25">
      <c r="A26" s="229" t="s">
        <v>41</v>
      </c>
      <c r="B26" s="560"/>
      <c r="C26" s="230" t="s">
        <v>204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54" customFormat="1" x14ac:dyDescent="0.25">
      <c r="A27" s="229" t="s">
        <v>43</v>
      </c>
      <c r="B27" s="561"/>
      <c r="C27" s="230" t="s">
        <v>205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17"/>
      <c r="AD27" s="618"/>
      <c r="AE27" s="618"/>
      <c r="AF27" s="619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37</v>
      </c>
      <c r="P28" s="23">
        <f t="shared" si="2"/>
        <v>592</v>
      </c>
      <c r="Q28" s="23">
        <f t="shared" si="2"/>
        <v>10</v>
      </c>
      <c r="R28" s="128">
        <f t="shared" si="2"/>
        <v>80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2" t="s">
        <v>47</v>
      </c>
      <c r="B29" s="654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2"/>
      <c r="B30" s="654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2" t="s">
        <v>51</v>
      </c>
      <c r="B32" s="654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2"/>
      <c r="B33" s="654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2" t="s">
        <v>58</v>
      </c>
      <c r="B34" s="654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2"/>
      <c r="B35" s="654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2"/>
      <c r="B36" s="654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2"/>
      <c r="B37" s="654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2"/>
      <c r="B38" s="654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2" t="s">
        <v>131</v>
      </c>
      <c r="B41" s="633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2"/>
      <c r="B42" s="633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2"/>
      <c r="B43" s="633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2"/>
      <c r="B44" s="633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2"/>
      <c r="B45" s="633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2"/>
      <c r="B46" s="633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8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2"/>
      <c r="B47" s="633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9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2"/>
      <c r="B48" s="633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50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34" t="s">
        <v>134</v>
      </c>
      <c r="B49" s="635" t="s">
        <v>109</v>
      </c>
      <c r="C49" s="636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34"/>
      <c r="B50" s="635"/>
      <c r="C50" s="651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34"/>
      <c r="B51" s="635"/>
      <c r="C51" s="63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34"/>
      <c r="B52" s="635"/>
      <c r="C52" s="636" t="s">
        <v>97</v>
      </c>
      <c r="D52" s="229"/>
      <c r="E52" s="638"/>
      <c r="F52" s="640"/>
      <c r="G52" s="234"/>
      <c r="H52" s="642"/>
      <c r="I52" s="652"/>
      <c r="J52" s="642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34"/>
      <c r="B53" s="635"/>
      <c r="C53" s="637"/>
      <c r="D53" s="229"/>
      <c r="E53" s="639"/>
      <c r="F53" s="641"/>
      <c r="G53" s="235"/>
      <c r="H53" s="643"/>
      <c r="I53" s="653"/>
      <c r="J53" s="643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34"/>
      <c r="B54" s="635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34"/>
      <c r="B55" s="635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34"/>
      <c r="B56" s="635"/>
      <c r="C56" s="636" t="s">
        <v>99</v>
      </c>
      <c r="D56" s="229"/>
      <c r="E56" s="638"/>
      <c r="F56" s="640"/>
      <c r="G56" s="234"/>
      <c r="H56" s="642"/>
      <c r="I56" s="644"/>
      <c r="J56" s="646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34"/>
      <c r="B57" s="635"/>
      <c r="C57" s="637"/>
      <c r="D57" s="229"/>
      <c r="E57" s="639"/>
      <c r="F57" s="641"/>
      <c r="G57" s="235"/>
      <c r="H57" s="643"/>
      <c r="I57" s="645"/>
      <c r="J57" s="647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34"/>
      <c r="B58" s="635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34"/>
      <c r="B59" s="635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34"/>
      <c r="B60" s="635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34"/>
      <c r="B61" s="635"/>
      <c r="C61" s="636" t="s">
        <v>111</v>
      </c>
      <c r="D61" s="229"/>
      <c r="E61" s="638"/>
      <c r="F61" s="640"/>
      <c r="G61" s="234"/>
      <c r="H61" s="642"/>
      <c r="I61" s="644"/>
      <c r="J61" s="646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34"/>
      <c r="B62" s="635"/>
      <c r="C62" s="637"/>
      <c r="D62" s="229"/>
      <c r="E62" s="639"/>
      <c r="F62" s="641"/>
      <c r="G62" s="235"/>
      <c r="H62" s="643"/>
      <c r="I62" s="645"/>
      <c r="J62" s="647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34"/>
      <c r="B63" s="635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34"/>
      <c r="B64" s="635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8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34"/>
      <c r="B65" s="635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9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34"/>
      <c r="B66" s="635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9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34"/>
      <c r="B67" s="635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9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34"/>
      <c r="B68" s="635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50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2" t="s">
        <v>132</v>
      </c>
      <c r="B69" s="633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2"/>
      <c r="B70" s="633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2"/>
      <c r="B71" s="633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34" t="s">
        <v>133</v>
      </c>
      <c r="B72" s="635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34"/>
      <c r="B73" s="635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34"/>
      <c r="B74" s="635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34"/>
      <c r="B75" s="635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97"/>
      <c r="J100" s="597"/>
      <c r="K100" s="597"/>
      <c r="L100" s="597"/>
      <c r="M100" s="597"/>
      <c r="N100" s="597"/>
      <c r="O100" s="597"/>
      <c r="P100" s="597"/>
      <c r="Q100" s="597"/>
      <c r="R100" s="597"/>
      <c r="S100" s="597"/>
      <c r="T100" s="597"/>
      <c r="U100" s="597"/>
      <c r="V100" s="597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H56:H57"/>
    <mergeCell ref="I56:I57"/>
    <mergeCell ref="A32:A33"/>
    <mergeCell ref="B32:B33"/>
    <mergeCell ref="A34:A38"/>
    <mergeCell ref="B34:B38"/>
    <mergeCell ref="A41:A48"/>
    <mergeCell ref="B41:B48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C61:C62"/>
    <mergeCell ref="E61:E62"/>
    <mergeCell ref="F61:F62"/>
    <mergeCell ref="H61:H62"/>
    <mergeCell ref="I61:I62"/>
    <mergeCell ref="A69:A71"/>
    <mergeCell ref="B69:B71"/>
    <mergeCell ref="A72:A75"/>
    <mergeCell ref="B72:B75"/>
    <mergeCell ref="I100:V1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topLeftCell="A22" zoomScaleSheetLayoutView="100" workbookViewId="0">
      <selection activeCell="H10" sqref="H10:H19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75" t="s">
        <v>76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</row>
    <row r="2" spans="1:32" ht="15" customHeight="1" x14ac:dyDescent="0.25">
      <c r="A2" s="576" t="s">
        <v>0</v>
      </c>
      <c r="B2" s="577" t="s">
        <v>1</v>
      </c>
      <c r="C2" s="578" t="s">
        <v>2</v>
      </c>
      <c r="D2" s="581" t="s">
        <v>137</v>
      </c>
      <c r="E2" s="584" t="s">
        <v>3</v>
      </c>
      <c r="F2" s="585"/>
      <c r="G2" s="246"/>
      <c r="H2" s="586" t="s">
        <v>4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631"/>
    </row>
    <row r="3" spans="1:32" ht="21.75" customHeight="1" x14ac:dyDescent="0.25">
      <c r="A3" s="576"/>
      <c r="B3" s="577"/>
      <c r="C3" s="579"/>
      <c r="D3" s="582"/>
      <c r="E3" s="588" t="s">
        <v>5</v>
      </c>
      <c r="F3" s="589"/>
      <c r="G3" s="590"/>
      <c r="H3" s="591" t="s">
        <v>6</v>
      </c>
      <c r="I3" s="584" t="s">
        <v>7</v>
      </c>
      <c r="J3" s="585"/>
      <c r="K3" s="585"/>
      <c r="L3" s="594"/>
      <c r="M3" s="584" t="s">
        <v>5</v>
      </c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94"/>
    </row>
    <row r="4" spans="1:32" ht="15" customHeight="1" x14ac:dyDescent="0.25">
      <c r="A4" s="576"/>
      <c r="B4" s="577"/>
      <c r="C4" s="579"/>
      <c r="D4" s="582"/>
      <c r="E4" s="565" t="s">
        <v>8</v>
      </c>
      <c r="F4" s="565" t="s">
        <v>9</v>
      </c>
      <c r="G4" s="565" t="s">
        <v>186</v>
      </c>
      <c r="H4" s="592"/>
      <c r="I4" s="565" t="s">
        <v>10</v>
      </c>
      <c r="J4" s="565" t="s">
        <v>188</v>
      </c>
      <c r="K4" s="565" t="s">
        <v>187</v>
      </c>
      <c r="L4" s="565" t="s">
        <v>11</v>
      </c>
      <c r="M4" s="568" t="s">
        <v>12</v>
      </c>
      <c r="N4" s="568"/>
      <c r="O4" s="568"/>
      <c r="P4" s="568"/>
      <c r="Q4" s="569" t="s">
        <v>13</v>
      </c>
      <c r="R4" s="570"/>
      <c r="S4" s="570"/>
      <c r="T4" s="571"/>
      <c r="U4" s="569" t="s">
        <v>14</v>
      </c>
      <c r="V4" s="570"/>
      <c r="W4" s="570"/>
      <c r="X4" s="571"/>
      <c r="Y4" s="569" t="s">
        <v>15</v>
      </c>
      <c r="Z4" s="570"/>
      <c r="AA4" s="570"/>
      <c r="AB4" s="571"/>
    </row>
    <row r="5" spans="1:32" ht="15" customHeight="1" x14ac:dyDescent="0.25">
      <c r="A5" s="576"/>
      <c r="B5" s="577"/>
      <c r="C5" s="579"/>
      <c r="D5" s="582"/>
      <c r="E5" s="566"/>
      <c r="F5" s="566"/>
      <c r="G5" s="566"/>
      <c r="H5" s="592"/>
      <c r="I5" s="566"/>
      <c r="J5" s="566"/>
      <c r="K5" s="566"/>
      <c r="L5" s="566"/>
      <c r="M5" s="568" t="s">
        <v>16</v>
      </c>
      <c r="N5" s="568"/>
      <c r="O5" s="568" t="s">
        <v>17</v>
      </c>
      <c r="P5" s="568"/>
      <c r="Q5" s="569" t="s">
        <v>18</v>
      </c>
      <c r="R5" s="571"/>
      <c r="S5" s="569" t="s">
        <v>19</v>
      </c>
      <c r="T5" s="571"/>
      <c r="U5" s="569" t="s">
        <v>20</v>
      </c>
      <c r="V5" s="571"/>
      <c r="W5" s="569" t="s">
        <v>21</v>
      </c>
      <c r="X5" s="571"/>
      <c r="Y5" s="629" t="s">
        <v>22</v>
      </c>
      <c r="Z5" s="630"/>
      <c r="AA5" s="569" t="s">
        <v>23</v>
      </c>
      <c r="AB5" s="571"/>
    </row>
    <row r="6" spans="1:32" ht="43.5" customHeight="1" x14ac:dyDescent="0.25">
      <c r="A6" s="576"/>
      <c r="B6" s="577"/>
      <c r="C6" s="580"/>
      <c r="D6" s="583"/>
      <c r="E6" s="567"/>
      <c r="F6" s="567"/>
      <c r="G6" s="567"/>
      <c r="H6" s="593"/>
      <c r="I6" s="567"/>
      <c r="J6" s="567"/>
      <c r="K6" s="567"/>
      <c r="L6" s="567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623" t="s">
        <v>189</v>
      </c>
      <c r="AD8" s="624"/>
      <c r="AE8" s="624"/>
      <c r="AF8" s="625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26"/>
      <c r="AD9" s="627"/>
      <c r="AE9" s="627"/>
      <c r="AF9" s="628"/>
    </row>
    <row r="10" spans="1:32" x14ac:dyDescent="0.25">
      <c r="A10" s="93" t="s">
        <v>26</v>
      </c>
      <c r="B10" s="557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17"/>
      <c r="AD10" s="618"/>
      <c r="AE10" s="618"/>
      <c r="AF10" s="619"/>
    </row>
    <row r="11" spans="1:32" x14ac:dyDescent="0.25">
      <c r="A11" s="241" t="s">
        <v>27</v>
      </c>
      <c r="B11" s="558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17"/>
      <c r="AD11" s="618"/>
      <c r="AE11" s="618"/>
      <c r="AF11" s="619"/>
    </row>
    <row r="12" spans="1:32" x14ac:dyDescent="0.25">
      <c r="A12" s="241" t="s">
        <v>123</v>
      </c>
      <c r="B12" s="558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17"/>
      <c r="AD12" s="618"/>
      <c r="AE12" s="618"/>
      <c r="AF12" s="619"/>
    </row>
    <row r="13" spans="1:32" x14ac:dyDescent="0.25">
      <c r="A13" s="241" t="s">
        <v>124</v>
      </c>
      <c r="B13" s="558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17"/>
      <c r="AD13" s="618"/>
      <c r="AE13" s="618"/>
      <c r="AF13" s="619"/>
    </row>
    <row r="14" spans="1:32" x14ac:dyDescent="0.25">
      <c r="A14" s="241" t="s">
        <v>28</v>
      </c>
      <c r="B14" s="558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17"/>
      <c r="AD14" s="618"/>
      <c r="AE14" s="618"/>
      <c r="AF14" s="619"/>
    </row>
    <row r="15" spans="1:32" x14ac:dyDescent="0.25">
      <c r="A15" s="241" t="s">
        <v>32</v>
      </c>
      <c r="B15" s="558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17"/>
      <c r="AD15" s="618"/>
      <c r="AE15" s="618"/>
      <c r="AF15" s="619"/>
    </row>
    <row r="16" spans="1:32" x14ac:dyDescent="0.25">
      <c r="A16" s="241" t="s">
        <v>30</v>
      </c>
      <c r="B16" s="558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17"/>
      <c r="AD16" s="618"/>
      <c r="AE16" s="618"/>
      <c r="AF16" s="619"/>
    </row>
    <row r="17" spans="1:32" ht="28.5" customHeight="1" x14ac:dyDescent="0.25">
      <c r="A17" s="241" t="s">
        <v>33</v>
      </c>
      <c r="B17" s="558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17"/>
      <c r="AD17" s="618"/>
      <c r="AE17" s="618"/>
      <c r="AF17" s="619"/>
    </row>
    <row r="18" spans="1:32" x14ac:dyDescent="0.25">
      <c r="A18" s="241" t="s">
        <v>34</v>
      </c>
      <c r="B18" s="558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17"/>
      <c r="AD18" s="618"/>
      <c r="AE18" s="618"/>
      <c r="AF18" s="619"/>
    </row>
    <row r="19" spans="1:32" x14ac:dyDescent="0.25">
      <c r="A19" s="241" t="s">
        <v>36</v>
      </c>
      <c r="B19" s="559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17"/>
      <c r="AD19" s="618"/>
      <c r="AE19" s="618"/>
      <c r="AF19" s="619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20"/>
      <c r="AD20" s="621"/>
      <c r="AE20" s="621"/>
      <c r="AF20" s="622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20"/>
      <c r="AD21" s="621"/>
      <c r="AE21" s="621"/>
      <c r="AF21" s="622"/>
    </row>
    <row r="22" spans="1:32" x14ac:dyDescent="0.25">
      <c r="A22" s="229" t="s">
        <v>38</v>
      </c>
      <c r="B22" s="560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17"/>
      <c r="AD22" s="618"/>
      <c r="AE22" s="618"/>
      <c r="AF22" s="619"/>
    </row>
    <row r="23" spans="1:32" x14ac:dyDescent="0.25">
      <c r="A23" s="229" t="s">
        <v>40</v>
      </c>
      <c r="B23" s="561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17"/>
      <c r="AD23" s="618"/>
      <c r="AE23" s="618"/>
      <c r="AF23" s="619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20"/>
      <c r="AD24" s="621"/>
      <c r="AE24" s="621"/>
      <c r="AF24" s="622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20"/>
      <c r="AD25" s="621"/>
      <c r="AE25" s="621"/>
      <c r="AF25" s="622"/>
    </row>
    <row r="26" spans="1:32" s="54" customFormat="1" x14ac:dyDescent="0.25">
      <c r="A26" s="229" t="s">
        <v>41</v>
      </c>
      <c r="B26" s="560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17"/>
      <c r="AD26" s="618"/>
      <c r="AE26" s="618"/>
      <c r="AF26" s="619"/>
    </row>
    <row r="27" spans="1:32" s="54" customFormat="1" x14ac:dyDescent="0.25">
      <c r="A27" s="229" t="s">
        <v>43</v>
      </c>
      <c r="B27" s="561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17"/>
      <c r="AD27" s="618"/>
      <c r="AE27" s="618"/>
      <c r="AF27" s="619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2" t="s">
        <v>47</v>
      </c>
      <c r="B29" s="654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2"/>
      <c r="B30" s="654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2" t="s">
        <v>51</v>
      </c>
      <c r="B32" s="654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2"/>
      <c r="B33" s="654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2" t="s">
        <v>58</v>
      </c>
      <c r="B34" s="654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2"/>
      <c r="B35" s="654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2"/>
      <c r="B36" s="654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2"/>
      <c r="B37" s="654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2"/>
      <c r="B38" s="654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2" t="s">
        <v>131</v>
      </c>
      <c r="B41" s="633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2"/>
      <c r="B42" s="633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2"/>
      <c r="B43" s="633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2"/>
      <c r="B44" s="633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2"/>
      <c r="B45" s="633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2"/>
      <c r="B46" s="633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8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2"/>
      <c r="B47" s="633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9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2"/>
      <c r="B48" s="633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50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34" t="s">
        <v>134</v>
      </c>
      <c r="B49" s="635" t="s">
        <v>109</v>
      </c>
      <c r="C49" s="636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34"/>
      <c r="B50" s="635"/>
      <c r="C50" s="651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34"/>
      <c r="B51" s="635"/>
      <c r="C51" s="63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34"/>
      <c r="B52" s="635"/>
      <c r="C52" s="636" t="s">
        <v>97</v>
      </c>
      <c r="D52" s="229"/>
      <c r="E52" s="638"/>
      <c r="F52" s="640"/>
      <c r="G52" s="234"/>
      <c r="H52" s="642"/>
      <c r="I52" s="652"/>
      <c r="J52" s="642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34"/>
      <c r="B53" s="635"/>
      <c r="C53" s="637"/>
      <c r="D53" s="229"/>
      <c r="E53" s="639"/>
      <c r="F53" s="641"/>
      <c r="G53" s="235"/>
      <c r="H53" s="643"/>
      <c r="I53" s="653"/>
      <c r="J53" s="643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34"/>
      <c r="B54" s="635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34"/>
      <c r="B55" s="635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34"/>
      <c r="B56" s="635"/>
      <c r="C56" s="636" t="s">
        <v>99</v>
      </c>
      <c r="D56" s="229"/>
      <c r="E56" s="638"/>
      <c r="F56" s="640"/>
      <c r="G56" s="234"/>
      <c r="H56" s="642"/>
      <c r="I56" s="644"/>
      <c r="J56" s="646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34"/>
      <c r="B57" s="635"/>
      <c r="C57" s="637"/>
      <c r="D57" s="229"/>
      <c r="E57" s="639"/>
      <c r="F57" s="641"/>
      <c r="G57" s="235"/>
      <c r="H57" s="643"/>
      <c r="I57" s="645"/>
      <c r="J57" s="647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34"/>
      <c r="B58" s="635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34"/>
      <c r="B59" s="635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34"/>
      <c r="B60" s="635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34"/>
      <c r="B61" s="635"/>
      <c r="C61" s="636" t="s">
        <v>111</v>
      </c>
      <c r="D61" s="229"/>
      <c r="E61" s="638"/>
      <c r="F61" s="640"/>
      <c r="G61" s="234"/>
      <c r="H61" s="642"/>
      <c r="I61" s="644"/>
      <c r="J61" s="646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34"/>
      <c r="B62" s="635"/>
      <c r="C62" s="637"/>
      <c r="D62" s="229"/>
      <c r="E62" s="639"/>
      <c r="F62" s="641"/>
      <c r="G62" s="235"/>
      <c r="H62" s="643"/>
      <c r="I62" s="645"/>
      <c r="J62" s="647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34"/>
      <c r="B63" s="635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34"/>
      <c r="B64" s="635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8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34"/>
      <c r="B65" s="635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9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34"/>
      <c r="B66" s="635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9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34"/>
      <c r="B67" s="635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9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34"/>
      <c r="B68" s="635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50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2" t="s">
        <v>132</v>
      </c>
      <c r="B69" s="633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2"/>
      <c r="B70" s="633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2"/>
      <c r="B71" s="633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34" t="s">
        <v>133</v>
      </c>
      <c r="B72" s="635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34"/>
      <c r="B73" s="635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34"/>
      <c r="B74" s="635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34"/>
      <c r="B75" s="635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97"/>
      <c r="J100" s="597"/>
      <c r="K100" s="597"/>
      <c r="L100" s="597"/>
      <c r="M100" s="597"/>
      <c r="N100" s="597"/>
      <c r="O100" s="597"/>
      <c r="P100" s="597"/>
      <c r="Q100" s="597"/>
      <c r="R100" s="597"/>
      <c r="S100" s="597"/>
      <c r="T100" s="597"/>
      <c r="U100" s="597"/>
      <c r="V100" s="597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H56:H57"/>
    <mergeCell ref="I56:I57"/>
    <mergeCell ref="A32:A33"/>
    <mergeCell ref="B32:B33"/>
    <mergeCell ref="A34:A38"/>
    <mergeCell ref="B34:B38"/>
    <mergeCell ref="A41:A48"/>
    <mergeCell ref="B41:B48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C61:C62"/>
    <mergeCell ref="E61:E62"/>
    <mergeCell ref="F61:F62"/>
    <mergeCell ref="H61:H62"/>
    <mergeCell ref="I61:I62"/>
    <mergeCell ref="A69:A71"/>
    <mergeCell ref="B69:B71"/>
    <mergeCell ref="A72:A75"/>
    <mergeCell ref="B72:B75"/>
    <mergeCell ref="I100:V10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T119"/>
  <sheetViews>
    <sheetView view="pageBreakPreview" zoomScale="50" zoomScaleSheetLayoutView="50" workbookViewId="0">
      <selection activeCell="AF8" sqref="AF8"/>
    </sheetView>
  </sheetViews>
  <sheetFormatPr defaultRowHeight="15" x14ac:dyDescent="0.25"/>
  <cols>
    <col min="1" max="3" width="5.7109375" customWidth="1"/>
    <col min="4" max="4" width="5.7109375" style="104" customWidth="1"/>
    <col min="5" max="7" width="5.7109375" customWidth="1"/>
    <col min="8" max="8" width="13.140625" customWidth="1"/>
    <col min="9" max="9" width="11.7109375" customWidth="1"/>
    <col min="10" max="12" width="5.7109375" customWidth="1"/>
    <col min="13" max="19" width="5.7109375" style="54" customWidth="1"/>
    <col min="20" max="20" width="20.140625" style="54" customWidth="1"/>
    <col min="21" max="26" width="5.7109375" style="54" customWidth="1"/>
    <col min="27" max="27" width="3.28515625" style="54" customWidth="1"/>
    <col min="28" max="28" width="5.7109375" style="54" customWidth="1"/>
    <col min="29" max="32" width="9.140625" style="54"/>
  </cols>
  <sheetData>
    <row r="1" spans="1:46" x14ac:dyDescent="0.25">
      <c r="H1" s="54"/>
      <c r="I1" s="54"/>
      <c r="J1" s="54"/>
      <c r="K1" s="54"/>
      <c r="L1" s="54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</row>
    <row r="2" spans="1:46" x14ac:dyDescent="0.25">
      <c r="A2" s="54"/>
      <c r="B2" s="54"/>
      <c r="C2" s="54"/>
      <c r="D2"/>
      <c r="AC2"/>
      <c r="AD2"/>
      <c r="AE2"/>
      <c r="AF2"/>
    </row>
    <row r="3" spans="1:46" ht="19.5" customHeight="1" x14ac:dyDescent="0.25">
      <c r="A3" s="656" t="s">
        <v>323</v>
      </c>
      <c r="B3" s="656"/>
      <c r="C3" s="656"/>
      <c r="D3" s="656"/>
      <c r="E3" s="656"/>
      <c r="F3" s="656"/>
      <c r="G3" s="656"/>
      <c r="H3" s="656"/>
      <c r="I3" s="656"/>
      <c r="J3" s="656"/>
      <c r="K3" s="656"/>
      <c r="L3" s="656"/>
      <c r="M3" s="656"/>
      <c r="N3" s="656"/>
      <c r="O3" s="656"/>
      <c r="P3" s="656"/>
      <c r="Q3" s="656"/>
      <c r="R3" s="656"/>
      <c r="S3" s="656"/>
      <c r="T3" s="656"/>
      <c r="U3" s="656"/>
      <c r="V3" s="656"/>
      <c r="W3" s="656"/>
      <c r="X3" s="656"/>
      <c r="Y3" s="417"/>
      <c r="Z3" s="417"/>
      <c r="AA3" s="417"/>
      <c r="AB3" s="417"/>
      <c r="AC3" s="409"/>
      <c r="AD3" s="409"/>
      <c r="AE3" s="409"/>
      <c r="AF3" s="409"/>
      <c r="AG3" s="409"/>
      <c r="AH3" s="409"/>
      <c r="AI3" s="409"/>
      <c r="AJ3" s="409"/>
      <c r="AK3" s="409"/>
      <c r="AL3" s="409"/>
      <c r="AM3" s="409"/>
      <c r="AN3" s="409"/>
      <c r="AO3" s="409"/>
      <c r="AP3" s="409"/>
      <c r="AQ3" s="409"/>
      <c r="AR3" s="409"/>
      <c r="AS3" s="409"/>
      <c r="AT3" s="409"/>
    </row>
    <row r="4" spans="1:46" ht="19.5" customHeight="1" x14ac:dyDescent="0.25">
      <c r="A4" s="657" t="s">
        <v>324</v>
      </c>
      <c r="B4" s="657"/>
      <c r="C4" s="657"/>
      <c r="D4" s="657"/>
      <c r="E4" s="657"/>
      <c r="F4" s="657"/>
      <c r="G4" s="657"/>
      <c r="H4" s="657"/>
      <c r="I4" s="657"/>
      <c r="J4" s="657"/>
      <c r="K4" s="657"/>
      <c r="L4" s="657"/>
      <c r="M4" s="657"/>
      <c r="N4" s="657"/>
      <c r="O4" s="657"/>
      <c r="P4" s="657"/>
      <c r="Q4" s="657"/>
      <c r="R4" s="657"/>
      <c r="S4" s="657"/>
      <c r="T4" s="657"/>
      <c r="U4" s="657"/>
      <c r="V4" s="657"/>
      <c r="W4" s="657"/>
      <c r="X4" s="657"/>
      <c r="Y4" s="418"/>
      <c r="Z4" s="418"/>
      <c r="AA4" s="418"/>
      <c r="AB4" s="418"/>
      <c r="AC4" s="410"/>
      <c r="AD4" s="410"/>
      <c r="AE4" s="410"/>
      <c r="AF4" s="410"/>
      <c r="AG4" s="410"/>
      <c r="AH4" s="410"/>
      <c r="AI4" s="410"/>
      <c r="AJ4" s="410"/>
      <c r="AK4" s="410"/>
      <c r="AL4" s="410"/>
      <c r="AM4" s="410"/>
      <c r="AN4" s="410"/>
      <c r="AO4" s="410"/>
      <c r="AP4" s="410"/>
      <c r="AQ4" s="410"/>
      <c r="AR4" s="410"/>
      <c r="AS4" s="410"/>
      <c r="AT4" s="410"/>
    </row>
    <row r="5" spans="1:46" ht="19.5" customHeight="1" x14ac:dyDescent="0.25">
      <c r="A5" s="411"/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8"/>
      <c r="Z5" s="418"/>
      <c r="AA5" s="418"/>
      <c r="AB5" s="418"/>
      <c r="AC5" s="410"/>
      <c r="AD5" s="410"/>
      <c r="AE5" s="410"/>
      <c r="AF5" s="410"/>
      <c r="AG5" s="410"/>
      <c r="AH5" s="410"/>
      <c r="AI5" s="410"/>
      <c r="AJ5" s="410"/>
      <c r="AK5" s="410"/>
      <c r="AL5" s="410"/>
      <c r="AM5" s="410"/>
      <c r="AN5" s="410"/>
      <c r="AO5" s="410"/>
      <c r="AP5" s="410"/>
      <c r="AQ5" s="410"/>
      <c r="AR5" s="410"/>
      <c r="AS5" s="410"/>
      <c r="AT5" s="410"/>
    </row>
    <row r="6" spans="1:46" ht="19.5" customHeight="1" x14ac:dyDescent="0.25">
      <c r="A6" s="411"/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8"/>
      <c r="Z6" s="418"/>
      <c r="AA6" s="418"/>
      <c r="AB6" s="418"/>
      <c r="AC6" s="410"/>
      <c r="AD6" s="410"/>
      <c r="AE6" s="410"/>
      <c r="AF6" s="410"/>
      <c r="AG6" s="410"/>
      <c r="AH6" s="410"/>
      <c r="AI6" s="410"/>
      <c r="AJ6" s="410"/>
      <c r="AK6" s="410"/>
      <c r="AL6" s="410"/>
      <c r="AM6" s="410"/>
      <c r="AN6" s="410"/>
      <c r="AO6" s="410"/>
      <c r="AP6" s="410"/>
      <c r="AQ6" s="410"/>
      <c r="AR6" s="410"/>
      <c r="AS6" s="410"/>
      <c r="AT6" s="410"/>
    </row>
    <row r="7" spans="1:46" ht="19.5" customHeight="1" x14ac:dyDescent="0.25">
      <c r="A7" s="411"/>
      <c r="B7" s="655" t="s">
        <v>325</v>
      </c>
      <c r="C7" s="655"/>
      <c r="D7" s="655"/>
      <c r="E7" s="655"/>
      <c r="F7" s="655"/>
      <c r="G7" s="655"/>
      <c r="H7" s="655"/>
      <c r="I7" s="655"/>
      <c r="J7" s="655"/>
      <c r="K7" s="411"/>
      <c r="L7" s="411"/>
      <c r="M7" s="418"/>
      <c r="N7" s="418"/>
      <c r="O7" s="418"/>
      <c r="P7" s="418"/>
      <c r="Q7" s="418"/>
      <c r="R7" s="418"/>
      <c r="S7" s="418"/>
      <c r="T7" s="418"/>
      <c r="U7" s="418"/>
      <c r="V7" s="658" t="s">
        <v>326</v>
      </c>
      <c r="W7" s="658"/>
      <c r="X7" s="658"/>
      <c r="Y7" s="418"/>
      <c r="Z7" s="418"/>
      <c r="AA7" s="418"/>
      <c r="AB7" s="418"/>
      <c r="AC7" s="410"/>
      <c r="AD7" s="410"/>
      <c r="AE7" s="410"/>
      <c r="AF7" s="410"/>
      <c r="AG7" s="410"/>
      <c r="AH7" s="410"/>
      <c r="AI7" s="291"/>
      <c r="AJ7" s="291"/>
      <c r="AK7" s="291"/>
      <c r="AL7" s="410"/>
      <c r="AM7" s="410"/>
      <c r="AN7" s="410"/>
      <c r="AO7" s="410"/>
      <c r="AP7" s="410"/>
      <c r="AQ7" s="410"/>
      <c r="AR7" s="410"/>
      <c r="AS7" s="410"/>
      <c r="AT7" s="410"/>
    </row>
    <row r="8" spans="1:46" ht="19.5" customHeight="1" x14ac:dyDescent="0.25">
      <c r="A8" s="410"/>
      <c r="B8" s="655" t="s">
        <v>327</v>
      </c>
      <c r="C8" s="655"/>
      <c r="D8" s="655"/>
      <c r="E8" s="655"/>
      <c r="F8" s="655"/>
      <c r="G8" s="655"/>
      <c r="H8" s="655"/>
      <c r="I8" s="655"/>
      <c r="J8" s="655"/>
      <c r="K8" s="410"/>
      <c r="L8" s="410"/>
      <c r="V8" s="658" t="s">
        <v>328</v>
      </c>
      <c r="W8" s="658"/>
      <c r="X8" s="658"/>
      <c r="AC8"/>
      <c r="AD8"/>
      <c r="AE8"/>
      <c r="AF8"/>
      <c r="AI8" s="291"/>
      <c r="AJ8" s="291"/>
      <c r="AK8" s="291"/>
      <c r="AL8" s="410"/>
      <c r="AM8" s="410"/>
      <c r="AN8" s="410"/>
      <c r="AO8" s="410"/>
      <c r="AP8" s="410"/>
      <c r="AQ8" s="410"/>
      <c r="AR8" s="410"/>
      <c r="AS8" s="410"/>
      <c r="AT8" s="410"/>
    </row>
    <row r="9" spans="1:46" ht="19.5" customHeight="1" x14ac:dyDescent="0.25">
      <c r="A9" s="410"/>
      <c r="B9" s="655" t="s">
        <v>329</v>
      </c>
      <c r="C9" s="655"/>
      <c r="D9" s="655"/>
      <c r="E9" s="655"/>
      <c r="F9" s="655"/>
      <c r="G9" s="655"/>
      <c r="H9" s="655"/>
      <c r="I9" s="655"/>
      <c r="J9" s="655"/>
      <c r="K9" s="655"/>
      <c r="L9" s="655"/>
      <c r="V9" s="418" t="s">
        <v>330</v>
      </c>
      <c r="W9" s="418"/>
      <c r="X9" s="418"/>
      <c r="AC9"/>
      <c r="AD9"/>
      <c r="AE9"/>
      <c r="AF9"/>
      <c r="AI9" s="291"/>
      <c r="AJ9" s="291"/>
      <c r="AK9" s="291"/>
      <c r="AL9" s="410"/>
      <c r="AM9" s="410"/>
      <c r="AN9" s="410"/>
      <c r="AO9" s="410"/>
      <c r="AP9" s="410"/>
      <c r="AQ9" s="410"/>
      <c r="AR9" s="410"/>
      <c r="AS9" s="410"/>
      <c r="AT9" s="410"/>
    </row>
    <row r="10" spans="1:46" ht="19.5" customHeight="1" x14ac:dyDescent="0.25">
      <c r="A10" s="410"/>
      <c r="B10" s="655" t="s">
        <v>331</v>
      </c>
      <c r="C10" s="655"/>
      <c r="D10" s="655"/>
      <c r="E10" s="655"/>
      <c r="F10" s="655"/>
      <c r="G10" s="655"/>
      <c r="H10" s="655"/>
      <c r="I10" s="655"/>
      <c r="J10" s="655"/>
      <c r="K10" s="412"/>
      <c r="L10" s="412"/>
      <c r="V10" s="418" t="s">
        <v>332</v>
      </c>
      <c r="W10" s="418"/>
      <c r="X10" s="418"/>
      <c r="AC10"/>
      <c r="AD10"/>
      <c r="AE10"/>
      <c r="AF10"/>
      <c r="AI10" s="291"/>
      <c r="AJ10" s="291"/>
      <c r="AK10" s="291"/>
      <c r="AL10" s="410"/>
      <c r="AM10" s="410"/>
      <c r="AN10" s="410"/>
      <c r="AO10" s="410"/>
      <c r="AP10" s="410"/>
      <c r="AQ10" s="410"/>
      <c r="AR10" s="410"/>
      <c r="AS10" s="410"/>
      <c r="AT10" s="410"/>
    </row>
    <row r="11" spans="1:46" ht="19.5" customHeight="1" x14ac:dyDescent="0.25">
      <c r="A11" s="410"/>
      <c r="B11" s="655" t="s">
        <v>332</v>
      </c>
      <c r="C11" s="655"/>
      <c r="D11" s="655"/>
      <c r="E11" s="655"/>
      <c r="F11" s="655"/>
      <c r="G11" s="655"/>
      <c r="H11" s="655"/>
      <c r="I11" s="655"/>
      <c r="J11" s="655"/>
      <c r="K11" s="410"/>
      <c r="L11" s="410"/>
      <c r="AC11"/>
      <c r="AD11"/>
      <c r="AE11"/>
      <c r="AF11"/>
      <c r="AI11" s="410"/>
      <c r="AJ11" s="410"/>
      <c r="AK11" s="410"/>
      <c r="AL11" s="410"/>
      <c r="AM11" s="410"/>
      <c r="AN11" s="410"/>
      <c r="AO11" s="410"/>
      <c r="AP11" s="410"/>
      <c r="AQ11" s="410"/>
      <c r="AR11" s="410"/>
      <c r="AS11" s="410"/>
      <c r="AT11" s="410"/>
    </row>
    <row r="12" spans="1:46" ht="19.5" customHeight="1" x14ac:dyDescent="0.25">
      <c r="A12" s="410"/>
      <c r="B12" s="655"/>
      <c r="C12" s="655"/>
      <c r="D12" s="655"/>
      <c r="E12" s="655"/>
      <c r="F12" s="655"/>
      <c r="G12" s="655"/>
      <c r="AC12"/>
      <c r="AD12"/>
      <c r="AE12"/>
      <c r="AF12"/>
      <c r="AI12" s="410"/>
      <c r="AJ12" s="410"/>
      <c r="AK12" s="410"/>
      <c r="AL12" s="410"/>
      <c r="AM12" s="410"/>
      <c r="AN12" s="410"/>
      <c r="AO12" s="410"/>
      <c r="AP12" s="410"/>
      <c r="AQ12" s="410"/>
      <c r="AR12" s="410"/>
      <c r="AS12" s="410"/>
      <c r="AT12" s="410"/>
    </row>
    <row r="13" spans="1:46" ht="19.5" customHeight="1" x14ac:dyDescent="0.25">
      <c r="A13" s="410"/>
      <c r="B13" s="412"/>
      <c r="C13" s="412"/>
      <c r="D13" s="412"/>
      <c r="E13" s="412"/>
      <c r="F13" s="412"/>
      <c r="G13" s="412"/>
      <c r="AC13"/>
      <c r="AD13"/>
      <c r="AE13"/>
      <c r="AF13"/>
      <c r="AI13" s="410"/>
      <c r="AJ13" s="410"/>
      <c r="AK13" s="410"/>
      <c r="AL13" s="410"/>
      <c r="AM13" s="410"/>
      <c r="AN13" s="410"/>
      <c r="AO13" s="410"/>
      <c r="AP13" s="410"/>
      <c r="AQ13" s="410"/>
      <c r="AR13" s="410"/>
      <c r="AS13" s="410"/>
      <c r="AT13" s="410"/>
    </row>
    <row r="14" spans="1:46" ht="19.5" customHeight="1" x14ac:dyDescent="0.25">
      <c r="A14" s="410"/>
      <c r="G14" s="657" t="s">
        <v>333</v>
      </c>
      <c r="H14" s="657"/>
      <c r="I14" s="657"/>
      <c r="J14" s="657"/>
      <c r="K14" s="657"/>
      <c r="L14" s="657"/>
      <c r="M14" s="657"/>
      <c r="N14" s="657"/>
      <c r="O14" s="657"/>
      <c r="P14" s="657"/>
      <c r="Q14" s="657"/>
      <c r="R14" s="657"/>
      <c r="S14" s="657"/>
      <c r="T14" s="657"/>
      <c r="U14" s="657"/>
      <c r="V14" s="418"/>
      <c r="W14" s="418"/>
      <c r="X14" s="418"/>
      <c r="Y14" s="418"/>
      <c r="Z14" s="418"/>
      <c r="AA14" s="418"/>
      <c r="AB14" s="418"/>
      <c r="AC14" s="410"/>
      <c r="AD14" s="410"/>
      <c r="AE14" s="410"/>
      <c r="AF14" s="410"/>
      <c r="AG14" s="410"/>
      <c r="AH14" s="410"/>
      <c r="AI14" s="410"/>
      <c r="AJ14" s="410"/>
      <c r="AK14" s="410"/>
      <c r="AL14" s="410"/>
      <c r="AM14" s="410"/>
      <c r="AN14" s="412"/>
      <c r="AO14" s="412"/>
      <c r="AP14" s="412"/>
      <c r="AQ14" s="410"/>
      <c r="AR14" s="410"/>
      <c r="AS14" s="410"/>
      <c r="AT14" s="410"/>
    </row>
    <row r="15" spans="1:46" ht="19.5" customHeight="1" x14ac:dyDescent="0.25">
      <c r="A15" s="410"/>
      <c r="B15" s="410"/>
      <c r="C15" s="410"/>
      <c r="D15" s="410"/>
      <c r="E15" s="410"/>
      <c r="F15" s="410"/>
      <c r="G15" s="659" t="s">
        <v>334</v>
      </c>
      <c r="H15" s="659"/>
      <c r="I15" s="659"/>
      <c r="J15" s="659"/>
      <c r="K15" s="659"/>
      <c r="L15" s="659"/>
      <c r="M15" s="659"/>
      <c r="N15" s="659"/>
      <c r="O15" s="659"/>
      <c r="P15" s="659"/>
      <c r="Q15" s="659"/>
      <c r="R15" s="659"/>
      <c r="S15" s="659"/>
      <c r="T15" s="659"/>
      <c r="U15" s="659"/>
      <c r="V15" s="420"/>
      <c r="W15" s="420"/>
      <c r="X15" s="420"/>
      <c r="Y15" s="420"/>
      <c r="Z15" s="420"/>
      <c r="AA15" s="420"/>
      <c r="AB15" s="420"/>
      <c r="AC15" s="413"/>
      <c r="AD15" s="413"/>
      <c r="AE15" s="413"/>
      <c r="AF15" s="413"/>
      <c r="AG15" s="413"/>
      <c r="AH15" s="413"/>
      <c r="AI15" s="410"/>
      <c r="AJ15" s="410"/>
      <c r="AK15" s="410"/>
      <c r="AL15" s="410"/>
      <c r="AM15" s="410"/>
      <c r="AN15" s="412"/>
      <c r="AO15" s="412"/>
      <c r="AP15" s="412"/>
      <c r="AQ15" s="410"/>
      <c r="AR15" s="410"/>
      <c r="AS15" s="410"/>
      <c r="AT15" s="410"/>
    </row>
    <row r="16" spans="1:46" ht="19.5" customHeight="1" x14ac:dyDescent="0.25">
      <c r="A16" s="410"/>
      <c r="B16" s="410"/>
      <c r="C16" s="410"/>
      <c r="D16" s="410"/>
      <c r="E16" s="410"/>
      <c r="F16" s="410"/>
      <c r="G16" s="657" t="s">
        <v>383</v>
      </c>
      <c r="H16" s="657"/>
      <c r="I16" s="657"/>
      <c r="J16" s="657"/>
      <c r="K16" s="657"/>
      <c r="L16" s="657"/>
      <c r="M16" s="657"/>
      <c r="N16" s="657"/>
      <c r="O16" s="657"/>
      <c r="P16" s="657"/>
      <c r="Q16" s="657"/>
      <c r="R16" s="657"/>
      <c r="S16" s="657"/>
      <c r="T16" s="657"/>
      <c r="U16" s="657"/>
      <c r="V16" s="418"/>
      <c r="W16" s="418"/>
      <c r="X16" s="418"/>
      <c r="Y16" s="418"/>
      <c r="Z16" s="418"/>
      <c r="AA16" s="418"/>
      <c r="AB16" s="418"/>
      <c r="AC16" s="410"/>
      <c r="AD16" s="410"/>
      <c r="AE16" s="410"/>
      <c r="AF16" s="410"/>
      <c r="AG16" s="410"/>
      <c r="AH16" s="410"/>
      <c r="AI16" s="410"/>
      <c r="AJ16" s="410"/>
      <c r="AK16" s="410"/>
      <c r="AL16" s="410"/>
      <c r="AM16" s="410"/>
      <c r="AN16" s="412"/>
      <c r="AO16" s="412"/>
      <c r="AP16" s="412"/>
      <c r="AQ16" s="410"/>
      <c r="AR16" s="410"/>
      <c r="AS16" s="410"/>
      <c r="AT16" s="410"/>
    </row>
    <row r="17" spans="1:46" ht="19.5" customHeight="1" x14ac:dyDescent="0.25">
      <c r="A17" s="414"/>
      <c r="B17" s="414"/>
      <c r="C17" s="414"/>
      <c r="D17" s="414"/>
      <c r="E17" s="414"/>
      <c r="F17" s="414"/>
      <c r="G17" s="657" t="s">
        <v>384</v>
      </c>
      <c r="H17" s="657"/>
      <c r="I17" s="657"/>
      <c r="J17" s="657"/>
      <c r="K17" s="657"/>
      <c r="L17" s="657"/>
      <c r="M17" s="657"/>
      <c r="N17" s="657"/>
      <c r="O17" s="657"/>
      <c r="P17" s="657"/>
      <c r="Q17" s="657"/>
      <c r="R17" s="657"/>
      <c r="S17" s="657"/>
      <c r="T17" s="657"/>
      <c r="U17" s="657"/>
      <c r="V17" s="418"/>
      <c r="W17" s="418"/>
      <c r="X17" s="418"/>
      <c r="Y17" s="418"/>
      <c r="Z17" s="418"/>
      <c r="AA17" s="418"/>
      <c r="AB17" s="418"/>
      <c r="AC17" s="410"/>
      <c r="AD17" s="410"/>
      <c r="AE17" s="410"/>
      <c r="AF17" s="410"/>
      <c r="AG17" s="410"/>
      <c r="AH17" s="410"/>
      <c r="AI17" s="414"/>
      <c r="AJ17" s="414"/>
      <c r="AK17" s="414"/>
      <c r="AL17" s="414"/>
      <c r="AM17" s="414"/>
      <c r="AN17" s="414"/>
      <c r="AO17" s="414"/>
      <c r="AP17" s="414"/>
      <c r="AQ17" s="414"/>
      <c r="AR17" s="414"/>
      <c r="AS17" s="414"/>
      <c r="AT17" s="414"/>
    </row>
    <row r="18" spans="1:46" ht="19.5" customHeight="1" x14ac:dyDescent="0.25">
      <c r="A18" s="54"/>
      <c r="B18" s="54"/>
      <c r="C18" s="54"/>
      <c r="D18"/>
      <c r="G18" s="661" t="s">
        <v>385</v>
      </c>
      <c r="H18" s="661"/>
      <c r="I18" s="661"/>
      <c r="J18" s="661"/>
      <c r="K18" s="661"/>
      <c r="L18" s="661"/>
      <c r="M18" s="661"/>
      <c r="N18" s="661"/>
      <c r="O18" s="661"/>
      <c r="P18" s="661"/>
      <c r="Q18" s="661"/>
      <c r="R18" s="661"/>
      <c r="S18" s="661"/>
      <c r="T18" s="661"/>
      <c r="U18" s="661"/>
      <c r="V18" s="421"/>
      <c r="W18" s="421"/>
      <c r="X18" s="421"/>
      <c r="Y18" s="421"/>
      <c r="Z18" s="421"/>
      <c r="AA18" s="421"/>
      <c r="AB18" s="421"/>
      <c r="AC18" s="415"/>
      <c r="AD18" s="415"/>
      <c r="AE18" s="415"/>
      <c r="AF18" s="415"/>
      <c r="AG18" s="415"/>
      <c r="AH18" s="415"/>
    </row>
    <row r="19" spans="1:46" ht="19.5" customHeight="1" x14ac:dyDescent="0.25">
      <c r="A19" s="54"/>
      <c r="B19" s="54"/>
      <c r="C19" s="54"/>
      <c r="D19"/>
      <c r="G19" s="662" t="s">
        <v>386</v>
      </c>
      <c r="H19" s="662"/>
      <c r="I19" s="662"/>
      <c r="J19" s="662"/>
      <c r="K19" s="662"/>
      <c r="L19" s="662"/>
      <c r="M19" s="662"/>
      <c r="N19" s="662"/>
      <c r="O19" s="662"/>
      <c r="P19" s="662"/>
      <c r="Q19" s="662"/>
      <c r="R19" s="662"/>
      <c r="S19" s="662"/>
      <c r="T19" s="662"/>
      <c r="U19" s="662"/>
      <c r="V19" s="421"/>
      <c r="W19" s="421"/>
      <c r="X19" s="421"/>
      <c r="Y19" s="421"/>
      <c r="Z19" s="421"/>
      <c r="AA19" s="421"/>
      <c r="AB19" s="421"/>
      <c r="AC19" s="415"/>
      <c r="AD19" s="415"/>
      <c r="AE19" s="415"/>
      <c r="AF19" s="415"/>
      <c r="AG19" s="415"/>
      <c r="AH19" s="415"/>
    </row>
    <row r="20" spans="1:46" ht="19.5" customHeight="1" x14ac:dyDescent="0.25">
      <c r="A20" s="54"/>
      <c r="B20" s="54"/>
      <c r="C20" s="54"/>
      <c r="D20"/>
      <c r="G20" s="662"/>
      <c r="H20" s="662"/>
      <c r="I20" s="662"/>
      <c r="J20" s="662"/>
      <c r="K20" s="662"/>
      <c r="L20" s="662"/>
      <c r="M20" s="662"/>
      <c r="N20" s="662"/>
      <c r="O20" s="662"/>
      <c r="P20" s="662"/>
      <c r="Q20" s="662"/>
      <c r="R20" s="662"/>
      <c r="S20" s="662"/>
      <c r="T20" s="662"/>
      <c r="U20" s="662"/>
      <c r="V20" s="421"/>
      <c r="W20" s="421"/>
      <c r="X20" s="421"/>
      <c r="Y20" s="421"/>
      <c r="Z20" s="421"/>
      <c r="AA20" s="421"/>
      <c r="AB20" s="421"/>
      <c r="AC20" s="415"/>
      <c r="AD20" s="415"/>
      <c r="AE20" s="415"/>
      <c r="AF20" s="415"/>
      <c r="AG20" s="415"/>
      <c r="AH20" s="415"/>
    </row>
    <row r="21" spans="1:46" x14ac:dyDescent="0.25">
      <c r="A21" s="54"/>
      <c r="B21" s="54"/>
      <c r="C21" s="54"/>
      <c r="D21"/>
      <c r="H21" s="54"/>
      <c r="I21" s="54"/>
      <c r="J21" s="54"/>
      <c r="K21" s="54"/>
      <c r="L21" s="54"/>
      <c r="R21" s="291"/>
      <c r="S21" s="291"/>
      <c r="T21" s="291"/>
      <c r="U21" s="291"/>
      <c r="V21" s="422"/>
      <c r="W21" s="422"/>
      <c r="X21" s="422"/>
      <c r="Y21" s="422"/>
      <c r="Z21" s="422"/>
      <c r="AA21" s="422"/>
      <c r="AB21" s="422"/>
      <c r="AC21" s="416"/>
      <c r="AD21" s="416"/>
      <c r="AE21" s="416"/>
      <c r="AF21" s="416"/>
      <c r="AG21" s="416"/>
      <c r="AH21" s="416"/>
    </row>
    <row r="22" spans="1:46" x14ac:dyDescent="0.25">
      <c r="A22" s="54"/>
      <c r="B22" s="54"/>
      <c r="C22" s="54"/>
      <c r="D22"/>
      <c r="H22" s="54"/>
      <c r="I22" s="54"/>
      <c r="J22" s="54"/>
      <c r="K22" s="54"/>
      <c r="L22" s="54"/>
      <c r="R22" s="291"/>
      <c r="S22" s="291"/>
      <c r="T22" s="291"/>
      <c r="U22" s="291"/>
      <c r="V22" s="422"/>
      <c r="W22" s="422"/>
      <c r="X22" s="422"/>
      <c r="Y22" s="422"/>
      <c r="Z22" s="422"/>
      <c r="AA22" s="422"/>
      <c r="AB22" s="422"/>
      <c r="AC22" s="416"/>
      <c r="AD22" s="416"/>
      <c r="AE22" s="416"/>
      <c r="AF22" s="416"/>
      <c r="AG22" s="416"/>
      <c r="AH22" s="416"/>
    </row>
    <row r="23" spans="1:46" x14ac:dyDescent="0.25">
      <c r="H23" s="54"/>
      <c r="I23" s="54"/>
      <c r="J23" s="54"/>
      <c r="K23" s="54"/>
      <c r="L23" s="54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</row>
    <row r="24" spans="1:46" x14ac:dyDescent="0.25">
      <c r="H24" s="54"/>
      <c r="I24" s="54"/>
      <c r="J24" s="54"/>
      <c r="K24" s="54"/>
      <c r="L24" s="54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</row>
    <row r="25" spans="1:46" x14ac:dyDescent="0.25">
      <c r="H25" s="54"/>
      <c r="I25" s="54"/>
      <c r="J25" s="54"/>
      <c r="K25" s="54"/>
      <c r="L25" s="54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</row>
    <row r="26" spans="1:46" x14ac:dyDescent="0.25">
      <c r="H26" s="54"/>
      <c r="I26" s="54"/>
      <c r="J26" s="54"/>
      <c r="K26" s="54"/>
      <c r="L26" s="54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</row>
    <row r="27" spans="1:46" x14ac:dyDescent="0.25">
      <c r="G27" s="663" t="s">
        <v>335</v>
      </c>
      <c r="H27" s="663"/>
      <c r="I27" s="663"/>
      <c r="J27" s="663"/>
      <c r="K27" s="663"/>
      <c r="L27" s="663"/>
      <c r="M27" s="663"/>
      <c r="N27" s="663"/>
      <c r="O27" s="663"/>
      <c r="P27" s="663"/>
      <c r="Q27" s="663"/>
      <c r="R27" s="663"/>
      <c r="S27" s="663"/>
      <c r="T27" s="663"/>
      <c r="U27" s="663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</row>
    <row r="28" spans="1:46" x14ac:dyDescent="0.25">
      <c r="G28" s="663" t="s">
        <v>336</v>
      </c>
      <c r="H28" s="663"/>
      <c r="I28" s="663"/>
      <c r="J28" s="663"/>
      <c r="K28" s="663"/>
      <c r="L28" s="663"/>
      <c r="M28" s="663"/>
      <c r="N28" s="663"/>
      <c r="O28" s="663"/>
      <c r="P28" s="663"/>
      <c r="Q28" s="663"/>
      <c r="R28" s="663"/>
      <c r="S28" s="663"/>
      <c r="T28" s="663"/>
      <c r="U28" s="663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1"/>
      <c r="AG28" s="291"/>
      <c r="AH28" s="291"/>
      <c r="AI28" s="291"/>
      <c r="AJ28" s="291"/>
      <c r="AK28" s="291"/>
    </row>
    <row r="29" spans="1:46" x14ac:dyDescent="0.25">
      <c r="G29" s="660" t="s">
        <v>387</v>
      </c>
      <c r="H29" s="660"/>
      <c r="I29" s="660"/>
      <c r="J29" s="660"/>
      <c r="K29" s="660"/>
      <c r="L29" s="660"/>
      <c r="M29" s="660"/>
      <c r="N29" s="660"/>
      <c r="O29" s="660"/>
      <c r="P29" s="660"/>
      <c r="Q29" s="660"/>
      <c r="R29" s="660"/>
      <c r="S29" s="660"/>
      <c r="T29" s="660"/>
      <c r="U29" s="660"/>
      <c r="V29" s="469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</row>
    <row r="30" spans="1:46" x14ac:dyDescent="0.25">
      <c r="H30" s="54"/>
      <c r="I30" s="54"/>
      <c r="J30" s="54"/>
      <c r="K30" s="54"/>
      <c r="L30" s="54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1"/>
      <c r="AG30" s="291"/>
      <c r="AH30" s="291"/>
      <c r="AI30" s="291"/>
      <c r="AJ30" s="291"/>
      <c r="AK30" s="291"/>
    </row>
    <row r="31" spans="1:46" x14ac:dyDescent="0.25"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46" x14ac:dyDescent="0.25"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3:28" x14ac:dyDescent="0.25"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3:28" x14ac:dyDescent="0.25"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3:28" x14ac:dyDescent="0.25"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3:28" x14ac:dyDescent="0.25"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3:28" x14ac:dyDescent="0.25"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3:28" x14ac:dyDescent="0.25"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3:28" x14ac:dyDescent="0.25"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3:28" x14ac:dyDescent="0.25"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3:28" x14ac:dyDescent="0.25"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3:28" x14ac:dyDescent="0.25"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3:28" x14ac:dyDescent="0.25"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3:28" x14ac:dyDescent="0.25"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3:28" x14ac:dyDescent="0.25"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3:28" x14ac:dyDescent="0.25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</row>
    <row r="47" spans="13:28" x14ac:dyDescent="0.25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3:28" x14ac:dyDescent="0.25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</row>
    <row r="49" spans="13:28" x14ac:dyDescent="0.25"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3:28" x14ac:dyDescent="0.25"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3:28" x14ac:dyDescent="0.25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3:28" x14ac:dyDescent="0.25"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3:28" x14ac:dyDescent="0.25"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3:28" x14ac:dyDescent="0.25"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3:28" x14ac:dyDescent="0.25"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3:28" x14ac:dyDescent="0.25"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3:28" x14ac:dyDescent="0.25"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3:28" x14ac:dyDescent="0.25"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3:28" x14ac:dyDescent="0.25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3:28" x14ac:dyDescent="0.25"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3:28" x14ac:dyDescent="0.25"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3:28" x14ac:dyDescent="0.25"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3:28" x14ac:dyDescent="0.25"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3:28" x14ac:dyDescent="0.25"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3:28" x14ac:dyDescent="0.25"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3:28" x14ac:dyDescent="0.25"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3:28" x14ac:dyDescent="0.25"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3:28" x14ac:dyDescent="0.25"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3:28" x14ac:dyDescent="0.25"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3:28" x14ac:dyDescent="0.25"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3:28" x14ac:dyDescent="0.25"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3:28" x14ac:dyDescent="0.25"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3:28" x14ac:dyDescent="0.25"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3:28" x14ac:dyDescent="0.25"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3:28" x14ac:dyDescent="0.25"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3:28" x14ac:dyDescent="0.25"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3:28" x14ac:dyDescent="0.25"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3:28" x14ac:dyDescent="0.25"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3:28" x14ac:dyDescent="0.25"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13:28" x14ac:dyDescent="0.25"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3:28" x14ac:dyDescent="0.25"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3:28" x14ac:dyDescent="0.25"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3:28" x14ac:dyDescent="0.25"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  <row r="84" spans="13:28" x14ac:dyDescent="0.25"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</row>
    <row r="85" spans="13:28" x14ac:dyDescent="0.25"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</row>
    <row r="86" spans="13:28" x14ac:dyDescent="0.25"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</row>
    <row r="87" spans="13:28" x14ac:dyDescent="0.25"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</row>
    <row r="88" spans="13:28" x14ac:dyDescent="0.25"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3:28" x14ac:dyDescent="0.25"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</row>
    <row r="90" spans="13:28" x14ac:dyDescent="0.25"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</row>
    <row r="91" spans="13:28" x14ac:dyDescent="0.25"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2" spans="13:28" x14ac:dyDescent="0.25"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</row>
    <row r="93" spans="13:28" x14ac:dyDescent="0.25"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</row>
    <row r="94" spans="13:28" x14ac:dyDescent="0.25"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</row>
    <row r="95" spans="13:28" x14ac:dyDescent="0.25"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</row>
    <row r="96" spans="13:28" x14ac:dyDescent="0.25"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</row>
    <row r="97" spans="13:28" x14ac:dyDescent="0.25"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</row>
    <row r="98" spans="13:28" x14ac:dyDescent="0.25"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</row>
    <row r="99" spans="13:28" x14ac:dyDescent="0.25"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</row>
    <row r="100" spans="13:28" x14ac:dyDescent="0.25"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</row>
    <row r="101" spans="13:28" x14ac:dyDescent="0.25"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</row>
    <row r="102" spans="13:28" x14ac:dyDescent="0.25"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</row>
    <row r="103" spans="13:28" x14ac:dyDescent="0.25"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</row>
    <row r="104" spans="13:28" x14ac:dyDescent="0.25"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</row>
    <row r="105" spans="13:28" x14ac:dyDescent="0.25"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</row>
    <row r="106" spans="13:28" x14ac:dyDescent="0.25"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</row>
    <row r="107" spans="13:28" x14ac:dyDescent="0.25"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</row>
    <row r="108" spans="13:28" x14ac:dyDescent="0.25"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</row>
    <row r="109" spans="13:28" x14ac:dyDescent="0.25"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</row>
    <row r="110" spans="13:28" x14ac:dyDescent="0.25"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</row>
    <row r="111" spans="13:28" x14ac:dyDescent="0.25"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</row>
    <row r="112" spans="13:28" x14ac:dyDescent="0.25"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</row>
    <row r="113" spans="13:28" x14ac:dyDescent="0.25"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</row>
    <row r="114" spans="13:28" x14ac:dyDescent="0.25"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</row>
    <row r="115" spans="13:28" x14ac:dyDescent="0.25"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</row>
    <row r="116" spans="13:28" x14ac:dyDescent="0.25"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</row>
    <row r="117" spans="13:28" x14ac:dyDescent="0.25"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</row>
    <row r="118" spans="13:28" x14ac:dyDescent="0.25"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</row>
    <row r="119" spans="13:28" x14ac:dyDescent="0.25"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</row>
  </sheetData>
  <mergeCells count="20">
    <mergeCell ref="G29:U29"/>
    <mergeCell ref="G18:U18"/>
    <mergeCell ref="G19:U19"/>
    <mergeCell ref="G20:U20"/>
    <mergeCell ref="G27:U27"/>
    <mergeCell ref="G28:U28"/>
    <mergeCell ref="B12:G12"/>
    <mergeCell ref="G14:U14"/>
    <mergeCell ref="G15:U15"/>
    <mergeCell ref="G16:U16"/>
    <mergeCell ref="G17:U17"/>
    <mergeCell ref="B9:L9"/>
    <mergeCell ref="B10:J10"/>
    <mergeCell ref="B11:J11"/>
    <mergeCell ref="A3:X3"/>
    <mergeCell ref="A4:X4"/>
    <mergeCell ref="B7:J7"/>
    <mergeCell ref="V7:X7"/>
    <mergeCell ref="B8:J8"/>
    <mergeCell ref="V8:X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A80"/>
  <sheetViews>
    <sheetView view="pageBreakPreview" zoomScale="90" zoomScaleSheetLayoutView="90" workbookViewId="0">
      <selection activeCell="Z12" sqref="Z12:AR12"/>
    </sheetView>
  </sheetViews>
  <sheetFormatPr defaultRowHeight="15" x14ac:dyDescent="0.25"/>
  <cols>
    <col min="1" max="3" width="4.28515625" customWidth="1"/>
    <col min="4" max="4" width="4.28515625" style="104" customWidth="1"/>
    <col min="5" max="11" width="4.28515625" customWidth="1"/>
    <col min="12" max="32" width="4.28515625" style="54" customWidth="1"/>
    <col min="33" max="41" width="4.28515625" customWidth="1"/>
    <col min="42" max="42" width="4.140625" customWidth="1"/>
    <col min="43" max="44" width="4.28515625" customWidth="1"/>
    <col min="45" max="45" width="6.28515625" customWidth="1"/>
    <col min="46" max="47" width="4.28515625" customWidth="1"/>
    <col min="48" max="48" width="7.5703125" customWidth="1"/>
    <col min="49" max="53" width="4.28515625" customWidth="1"/>
  </cols>
  <sheetData>
    <row r="1" spans="1:53" x14ac:dyDescent="0.25"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</row>
    <row r="2" spans="1:53" x14ac:dyDescent="0.25">
      <c r="AC2"/>
      <c r="AD2"/>
      <c r="AE2"/>
      <c r="AF2"/>
    </row>
    <row r="3" spans="1:53" x14ac:dyDescent="0.25">
      <c r="AC3"/>
      <c r="AD3"/>
      <c r="AE3"/>
      <c r="AF3"/>
    </row>
    <row r="4" spans="1:53" x14ac:dyDescent="0.25">
      <c r="AC4"/>
      <c r="AD4"/>
      <c r="AE4"/>
      <c r="AF4"/>
    </row>
    <row r="5" spans="1:53" x14ac:dyDescent="0.25">
      <c r="K5" s="684" t="s">
        <v>337</v>
      </c>
      <c r="L5" s="684"/>
      <c r="M5" s="684"/>
      <c r="N5" s="684"/>
      <c r="O5" s="684"/>
      <c r="P5" s="684"/>
      <c r="Q5" s="684"/>
      <c r="R5" s="684"/>
      <c r="S5" s="684"/>
      <c r="T5" s="684"/>
      <c r="U5" s="684"/>
      <c r="V5" s="684"/>
      <c r="W5" s="684"/>
      <c r="X5" s="684"/>
      <c r="Y5" s="684"/>
      <c r="Z5" s="684"/>
      <c r="AA5" s="684"/>
      <c r="AB5" s="684"/>
      <c r="AC5" s="684"/>
      <c r="AD5" s="684"/>
      <c r="AE5" s="684"/>
      <c r="AF5" s="684"/>
      <c r="AG5" s="684"/>
      <c r="AH5" s="684"/>
      <c r="AI5" s="684"/>
      <c r="AJ5" s="684"/>
      <c r="AK5" s="684"/>
    </row>
    <row r="6" spans="1:53" ht="15.75" thickBot="1" x14ac:dyDescent="0.3">
      <c r="A6" s="685" t="s">
        <v>338</v>
      </c>
      <c r="B6" s="685"/>
      <c r="C6" s="685"/>
      <c r="D6" s="685"/>
      <c r="E6" s="685"/>
      <c r="F6" s="685"/>
      <c r="G6" s="685"/>
      <c r="H6" s="685"/>
      <c r="I6" s="685"/>
      <c r="J6" s="685"/>
      <c r="K6" s="685"/>
      <c r="L6" s="685"/>
      <c r="M6" s="685"/>
      <c r="N6" s="685"/>
      <c r="O6" s="685"/>
      <c r="P6" s="685"/>
      <c r="Q6" s="685"/>
      <c r="R6" s="685"/>
      <c r="S6" s="685"/>
      <c r="T6" s="685"/>
      <c r="U6" s="685"/>
      <c r="V6" s="685"/>
      <c r="W6" s="685"/>
      <c r="X6" s="685"/>
      <c r="Y6" s="685"/>
      <c r="Z6" s="685"/>
      <c r="AA6" s="685"/>
      <c r="AB6" s="685"/>
      <c r="AC6" s="685"/>
      <c r="AD6" s="685"/>
      <c r="AE6" s="685"/>
      <c r="AF6" s="685"/>
      <c r="AG6" s="685"/>
      <c r="AH6" s="685"/>
      <c r="AI6" s="685"/>
      <c r="AJ6" s="685"/>
      <c r="AK6" s="685"/>
      <c r="AL6" s="685"/>
      <c r="AM6" s="685"/>
      <c r="AN6" s="685"/>
      <c r="AO6" s="685"/>
      <c r="AP6" s="685"/>
      <c r="AQ6" s="685"/>
      <c r="AR6" s="685"/>
      <c r="AS6" s="685"/>
      <c r="AT6" s="685"/>
      <c r="AU6" s="685"/>
      <c r="AV6" s="685"/>
      <c r="AW6" s="685"/>
      <c r="AX6" s="685"/>
      <c r="AY6" s="685"/>
      <c r="AZ6" s="685"/>
      <c r="BA6" s="685"/>
    </row>
    <row r="7" spans="1:53" ht="15.75" thickBot="1" x14ac:dyDescent="0.3">
      <c r="A7" s="686"/>
      <c r="B7" s="688" t="s">
        <v>339</v>
      </c>
      <c r="C7" s="688"/>
      <c r="D7" s="688"/>
      <c r="E7" s="689"/>
      <c r="F7" s="688" t="s">
        <v>340</v>
      </c>
      <c r="G7" s="688"/>
      <c r="H7" s="688"/>
      <c r="I7" s="688"/>
      <c r="J7" s="688"/>
      <c r="K7" s="690" t="s">
        <v>341</v>
      </c>
      <c r="L7" s="688"/>
      <c r="M7" s="688"/>
      <c r="N7" s="689"/>
      <c r="O7" s="691" t="s">
        <v>342</v>
      </c>
      <c r="P7" s="691"/>
      <c r="Q7" s="691"/>
      <c r="R7" s="691"/>
      <c r="S7" s="692" t="s">
        <v>343</v>
      </c>
      <c r="T7" s="691"/>
      <c r="U7" s="691"/>
      <c r="V7" s="691"/>
      <c r="W7" s="693"/>
      <c r="X7" s="691" t="s">
        <v>344</v>
      </c>
      <c r="Y7" s="691"/>
      <c r="Z7" s="691"/>
      <c r="AA7" s="691"/>
      <c r="AB7" s="694" t="s">
        <v>345</v>
      </c>
      <c r="AC7" s="695"/>
      <c r="AD7" s="695"/>
      <c r="AE7" s="696"/>
      <c r="AF7" s="688" t="s">
        <v>346</v>
      </c>
      <c r="AG7" s="688"/>
      <c r="AH7" s="688"/>
      <c r="AI7" s="688"/>
      <c r="AJ7" s="688"/>
      <c r="AK7" s="690" t="s">
        <v>347</v>
      </c>
      <c r="AL7" s="688"/>
      <c r="AM7" s="688"/>
      <c r="AN7" s="689"/>
      <c r="AO7" s="688" t="s">
        <v>348</v>
      </c>
      <c r="AP7" s="688"/>
      <c r="AQ7" s="688"/>
      <c r="AR7" s="688"/>
      <c r="AS7" s="697" t="s">
        <v>349</v>
      </c>
      <c r="AT7" s="698"/>
      <c r="AU7" s="698"/>
      <c r="AV7" s="698"/>
      <c r="AW7" s="699"/>
      <c r="AX7" s="690" t="s">
        <v>350</v>
      </c>
      <c r="AY7" s="688"/>
      <c r="AZ7" s="688"/>
      <c r="BA7" s="689"/>
    </row>
    <row r="8" spans="1:53" ht="15.75" thickBot="1" x14ac:dyDescent="0.3">
      <c r="A8" s="687"/>
      <c r="B8" s="423">
        <v>1</v>
      </c>
      <c r="C8" s="424">
        <v>2</v>
      </c>
      <c r="D8" s="424">
        <v>3</v>
      </c>
      <c r="E8" s="425">
        <v>4</v>
      </c>
      <c r="F8" s="426">
        <v>5</v>
      </c>
      <c r="G8" s="424">
        <v>6</v>
      </c>
      <c r="H8" s="424">
        <v>7</v>
      </c>
      <c r="I8" s="424">
        <v>8</v>
      </c>
      <c r="J8" s="427">
        <v>9</v>
      </c>
      <c r="K8" s="423">
        <v>10</v>
      </c>
      <c r="L8" s="448">
        <v>11</v>
      </c>
      <c r="M8" s="448">
        <v>12</v>
      </c>
      <c r="N8" s="449">
        <v>13</v>
      </c>
      <c r="O8" s="450">
        <v>14</v>
      </c>
      <c r="P8" s="448">
        <v>15</v>
      </c>
      <c r="Q8" s="448">
        <v>16</v>
      </c>
      <c r="R8" s="451">
        <v>17</v>
      </c>
      <c r="S8" s="452">
        <v>18</v>
      </c>
      <c r="T8" s="448">
        <v>19</v>
      </c>
      <c r="U8" s="448">
        <v>20</v>
      </c>
      <c r="V8" s="448">
        <v>21</v>
      </c>
      <c r="W8" s="449">
        <v>22</v>
      </c>
      <c r="X8" s="450">
        <v>23</v>
      </c>
      <c r="Y8" s="448">
        <v>24</v>
      </c>
      <c r="Z8" s="448">
        <v>25</v>
      </c>
      <c r="AA8" s="451">
        <v>26</v>
      </c>
      <c r="AB8" s="452">
        <v>27</v>
      </c>
      <c r="AC8" s="424">
        <v>28</v>
      </c>
      <c r="AD8" s="424">
        <v>29</v>
      </c>
      <c r="AE8" s="425">
        <v>30</v>
      </c>
      <c r="AF8" s="426">
        <v>31</v>
      </c>
      <c r="AG8" s="424">
        <v>32</v>
      </c>
      <c r="AH8" s="424">
        <v>33</v>
      </c>
      <c r="AI8" s="424">
        <v>34</v>
      </c>
      <c r="AJ8" s="427">
        <v>35</v>
      </c>
      <c r="AK8" s="423">
        <v>36</v>
      </c>
      <c r="AL8" s="424">
        <v>37</v>
      </c>
      <c r="AM8" s="424">
        <v>38</v>
      </c>
      <c r="AN8" s="425">
        <v>39</v>
      </c>
      <c r="AO8" s="426">
        <v>40</v>
      </c>
      <c r="AP8" s="424">
        <v>41</v>
      </c>
      <c r="AQ8" s="424">
        <v>42</v>
      </c>
      <c r="AR8" s="427">
        <v>43</v>
      </c>
      <c r="AS8" s="423">
        <v>44</v>
      </c>
      <c r="AT8" s="424">
        <v>45</v>
      </c>
      <c r="AU8" s="424">
        <v>46</v>
      </c>
      <c r="AV8" s="424">
        <v>47</v>
      </c>
      <c r="AW8" s="425">
        <v>48</v>
      </c>
      <c r="AX8" s="423">
        <v>49</v>
      </c>
      <c r="AY8" s="424">
        <v>50</v>
      </c>
      <c r="AZ8" s="424">
        <v>51</v>
      </c>
      <c r="BA8" s="425">
        <v>52</v>
      </c>
    </row>
    <row r="9" spans="1:53" x14ac:dyDescent="0.25">
      <c r="A9" s="687"/>
      <c r="B9" s="428">
        <v>1</v>
      </c>
      <c r="C9" s="429">
        <v>8</v>
      </c>
      <c r="D9" s="429">
        <v>15</v>
      </c>
      <c r="E9" s="430">
        <v>22</v>
      </c>
      <c r="F9" s="431">
        <v>29</v>
      </c>
      <c r="G9" s="429">
        <v>6</v>
      </c>
      <c r="H9" s="429">
        <v>13</v>
      </c>
      <c r="I9" s="429">
        <v>20</v>
      </c>
      <c r="J9" s="432">
        <v>27</v>
      </c>
      <c r="K9" s="428">
        <v>3</v>
      </c>
      <c r="L9" s="439">
        <v>10</v>
      </c>
      <c r="M9" s="439">
        <v>17</v>
      </c>
      <c r="N9" s="453">
        <v>24</v>
      </c>
      <c r="O9" s="454">
        <v>1</v>
      </c>
      <c r="P9" s="439">
        <v>8</v>
      </c>
      <c r="Q9" s="439">
        <v>15</v>
      </c>
      <c r="R9" s="455">
        <v>22</v>
      </c>
      <c r="S9" s="456">
        <v>29</v>
      </c>
      <c r="T9" s="439">
        <v>5</v>
      </c>
      <c r="U9" s="439">
        <v>12</v>
      </c>
      <c r="V9" s="439">
        <v>19</v>
      </c>
      <c r="W9" s="453">
        <v>26</v>
      </c>
      <c r="X9" s="454">
        <v>2</v>
      </c>
      <c r="Y9" s="439">
        <v>9</v>
      </c>
      <c r="Z9" s="439">
        <v>16</v>
      </c>
      <c r="AA9" s="455">
        <v>23</v>
      </c>
      <c r="AB9" s="456">
        <v>2</v>
      </c>
      <c r="AC9" s="429">
        <v>9</v>
      </c>
      <c r="AD9" s="429">
        <v>16</v>
      </c>
      <c r="AE9" s="430">
        <v>23</v>
      </c>
      <c r="AF9" s="431">
        <v>30</v>
      </c>
      <c r="AG9" s="429">
        <v>6</v>
      </c>
      <c r="AH9" s="429">
        <v>13</v>
      </c>
      <c r="AI9" s="429">
        <v>20</v>
      </c>
      <c r="AJ9" s="432">
        <v>27</v>
      </c>
      <c r="AK9" s="428">
        <v>4</v>
      </c>
      <c r="AL9" s="429">
        <v>11</v>
      </c>
      <c r="AM9" s="429">
        <v>18</v>
      </c>
      <c r="AN9" s="430">
        <v>25</v>
      </c>
      <c r="AO9" s="431">
        <v>1</v>
      </c>
      <c r="AP9" s="429">
        <v>8</v>
      </c>
      <c r="AQ9" s="429">
        <v>15</v>
      </c>
      <c r="AR9" s="432">
        <v>22</v>
      </c>
      <c r="AS9" s="428">
        <v>29</v>
      </c>
      <c r="AT9" s="429">
        <v>6</v>
      </c>
      <c r="AU9" s="429">
        <v>13</v>
      </c>
      <c r="AV9" s="429">
        <v>20</v>
      </c>
      <c r="AW9" s="430">
        <v>27</v>
      </c>
      <c r="AX9" s="428">
        <v>3</v>
      </c>
      <c r="AY9" s="429">
        <v>10</v>
      </c>
      <c r="AZ9" s="429">
        <v>17</v>
      </c>
      <c r="BA9" s="430">
        <v>24</v>
      </c>
    </row>
    <row r="10" spans="1:53" ht="15.75" thickBot="1" x14ac:dyDescent="0.3">
      <c r="A10" s="687"/>
      <c r="B10" s="433">
        <v>7</v>
      </c>
      <c r="C10" s="434">
        <v>14</v>
      </c>
      <c r="D10" s="434">
        <v>21</v>
      </c>
      <c r="E10" s="435">
        <v>28</v>
      </c>
      <c r="F10" s="436">
        <v>5</v>
      </c>
      <c r="G10" s="434">
        <v>12</v>
      </c>
      <c r="H10" s="434">
        <v>19</v>
      </c>
      <c r="I10" s="434">
        <v>26</v>
      </c>
      <c r="J10" s="437">
        <v>2</v>
      </c>
      <c r="K10" s="433">
        <v>9</v>
      </c>
      <c r="L10" s="457">
        <v>16</v>
      </c>
      <c r="M10" s="457">
        <v>23</v>
      </c>
      <c r="N10" s="458">
        <v>30</v>
      </c>
      <c r="O10" s="459">
        <v>7</v>
      </c>
      <c r="P10" s="457">
        <v>14</v>
      </c>
      <c r="Q10" s="457">
        <v>21</v>
      </c>
      <c r="R10" s="460">
        <v>28</v>
      </c>
      <c r="S10" s="461">
        <v>4</v>
      </c>
      <c r="T10" s="457">
        <v>11</v>
      </c>
      <c r="U10" s="457">
        <v>18</v>
      </c>
      <c r="V10" s="457">
        <v>25</v>
      </c>
      <c r="W10" s="458">
        <v>1</v>
      </c>
      <c r="X10" s="459">
        <v>8</v>
      </c>
      <c r="Y10" s="457">
        <v>15</v>
      </c>
      <c r="Z10" s="457">
        <v>22</v>
      </c>
      <c r="AA10" s="460">
        <v>1</v>
      </c>
      <c r="AB10" s="461">
        <v>8</v>
      </c>
      <c r="AC10" s="434">
        <v>15</v>
      </c>
      <c r="AD10" s="434">
        <v>22</v>
      </c>
      <c r="AE10" s="435">
        <v>29</v>
      </c>
      <c r="AF10" s="436">
        <v>5</v>
      </c>
      <c r="AG10" s="434">
        <v>12</v>
      </c>
      <c r="AH10" s="434">
        <v>19</v>
      </c>
      <c r="AI10" s="434">
        <v>26</v>
      </c>
      <c r="AJ10" s="437">
        <v>3</v>
      </c>
      <c r="AK10" s="433">
        <v>10</v>
      </c>
      <c r="AL10" s="434">
        <v>17</v>
      </c>
      <c r="AM10" s="434">
        <v>24</v>
      </c>
      <c r="AN10" s="435">
        <v>31</v>
      </c>
      <c r="AO10" s="436">
        <v>7</v>
      </c>
      <c r="AP10" s="434">
        <v>14</v>
      </c>
      <c r="AQ10" s="434">
        <v>21</v>
      </c>
      <c r="AR10" s="437">
        <v>28</v>
      </c>
      <c r="AS10" s="433">
        <v>5</v>
      </c>
      <c r="AT10" s="434">
        <v>12</v>
      </c>
      <c r="AU10" s="434">
        <v>19</v>
      </c>
      <c r="AV10" s="434">
        <v>26</v>
      </c>
      <c r="AW10" s="435">
        <v>2</v>
      </c>
      <c r="AX10" s="433">
        <v>9</v>
      </c>
      <c r="AY10" s="434">
        <v>16</v>
      </c>
      <c r="AZ10" s="434">
        <v>23</v>
      </c>
      <c r="BA10" s="435">
        <v>31</v>
      </c>
    </row>
    <row r="11" spans="1:53" ht="15.75" thickBot="1" x14ac:dyDescent="0.3">
      <c r="A11" s="438" t="s">
        <v>351</v>
      </c>
      <c r="B11" s="493"/>
      <c r="C11" s="494"/>
      <c r="D11" s="494"/>
      <c r="E11" s="494"/>
      <c r="F11" s="494"/>
      <c r="G11" s="494"/>
      <c r="H11" s="494"/>
      <c r="I11" s="494"/>
      <c r="J11" s="494"/>
      <c r="K11" s="494"/>
      <c r="L11" s="494"/>
      <c r="M11" s="494"/>
      <c r="N11" s="494"/>
      <c r="O11" s="494"/>
      <c r="P11" s="494"/>
      <c r="Q11" s="494"/>
      <c r="R11" s="494"/>
      <c r="S11" s="494"/>
      <c r="T11" s="494"/>
      <c r="U11" s="494">
        <v>20</v>
      </c>
      <c r="V11" s="494" t="s">
        <v>352</v>
      </c>
      <c r="W11" s="494" t="s">
        <v>352</v>
      </c>
      <c r="X11" s="494"/>
      <c r="Y11" s="494"/>
      <c r="Z11" s="494"/>
      <c r="AA11" s="494"/>
      <c r="AB11" s="494"/>
      <c r="AC11" s="494"/>
      <c r="AD11" s="494"/>
      <c r="AE11" s="494"/>
      <c r="AF11" s="494"/>
      <c r="AG11" s="494"/>
      <c r="AH11" s="494"/>
      <c r="AI11" s="494"/>
      <c r="AJ11" s="494"/>
      <c r="AK11" s="494"/>
      <c r="AL11" s="494"/>
      <c r="AM11" s="494">
        <v>16</v>
      </c>
      <c r="AN11" s="494" t="s">
        <v>353</v>
      </c>
      <c r="AO11" s="490" t="s">
        <v>355</v>
      </c>
      <c r="AP11" s="490" t="s">
        <v>355</v>
      </c>
      <c r="AQ11" s="494" t="s">
        <v>392</v>
      </c>
      <c r="AR11" s="494" t="s">
        <v>392</v>
      </c>
      <c r="AS11" s="495" t="s">
        <v>352</v>
      </c>
      <c r="AT11" s="495" t="s">
        <v>352</v>
      </c>
      <c r="AU11" s="495" t="s">
        <v>352</v>
      </c>
      <c r="AV11" s="495" t="s">
        <v>352</v>
      </c>
      <c r="AW11" s="495" t="s">
        <v>352</v>
      </c>
      <c r="AX11" s="495" t="s">
        <v>352</v>
      </c>
      <c r="AY11" s="495" t="s">
        <v>352</v>
      </c>
      <c r="AZ11" s="495" t="s">
        <v>352</v>
      </c>
      <c r="BA11" s="495" t="s">
        <v>352</v>
      </c>
    </row>
    <row r="12" spans="1:53" ht="15.75" thickBot="1" x14ac:dyDescent="0.3">
      <c r="A12" s="438" t="s">
        <v>357</v>
      </c>
      <c r="B12" s="496"/>
      <c r="C12" s="490"/>
      <c r="D12" s="490"/>
      <c r="E12" s="490"/>
      <c r="F12" s="490"/>
      <c r="G12" s="490"/>
      <c r="H12" s="490"/>
      <c r="I12" s="490">
        <v>8</v>
      </c>
      <c r="J12" s="490" t="s">
        <v>389</v>
      </c>
      <c r="K12" s="494" t="s">
        <v>389</v>
      </c>
      <c r="L12" s="490"/>
      <c r="M12" s="494"/>
      <c r="N12" s="490"/>
      <c r="O12" s="494"/>
      <c r="P12" s="494"/>
      <c r="Q12" s="490"/>
      <c r="R12" s="490"/>
      <c r="S12" s="490"/>
      <c r="T12" s="490"/>
      <c r="U12" s="490"/>
      <c r="V12" s="490"/>
      <c r="W12" s="490">
        <v>12</v>
      </c>
      <c r="X12" s="490" t="s">
        <v>354</v>
      </c>
      <c r="Y12" s="494" t="s">
        <v>356</v>
      </c>
      <c r="Z12" s="490" t="s">
        <v>358</v>
      </c>
      <c r="AA12" s="490" t="s">
        <v>358</v>
      </c>
      <c r="AB12" s="490" t="s">
        <v>358</v>
      </c>
      <c r="AC12" s="490" t="s">
        <v>358</v>
      </c>
      <c r="AD12" s="490" t="s">
        <v>358</v>
      </c>
      <c r="AE12" s="490" t="s">
        <v>358</v>
      </c>
      <c r="AF12" s="490" t="s">
        <v>358</v>
      </c>
      <c r="AG12" s="490" t="s">
        <v>358</v>
      </c>
      <c r="AH12" s="490" t="s">
        <v>358</v>
      </c>
      <c r="AI12" s="490" t="s">
        <v>358</v>
      </c>
      <c r="AJ12" s="490" t="s">
        <v>358</v>
      </c>
      <c r="AK12" s="490" t="s">
        <v>358</v>
      </c>
      <c r="AL12" s="490" t="s">
        <v>358</v>
      </c>
      <c r="AM12" s="490" t="s">
        <v>358</v>
      </c>
      <c r="AN12" s="490" t="s">
        <v>358</v>
      </c>
      <c r="AO12" s="490" t="s">
        <v>358</v>
      </c>
      <c r="AP12" s="490" t="s">
        <v>358</v>
      </c>
      <c r="AQ12" s="490" t="s">
        <v>358</v>
      </c>
      <c r="AR12" s="490" t="s">
        <v>358</v>
      </c>
      <c r="AS12" s="495" t="s">
        <v>352</v>
      </c>
      <c r="AT12" s="495" t="s">
        <v>352</v>
      </c>
      <c r="AU12" s="495" t="s">
        <v>352</v>
      </c>
      <c r="AV12" s="495" t="s">
        <v>352</v>
      </c>
      <c r="AW12" s="495" t="s">
        <v>352</v>
      </c>
      <c r="AX12" s="495" t="s">
        <v>352</v>
      </c>
      <c r="AY12" s="495" t="s">
        <v>352</v>
      </c>
      <c r="AZ12" s="495" t="s">
        <v>352</v>
      </c>
      <c r="BA12" s="495" t="s">
        <v>352</v>
      </c>
    </row>
    <row r="13" spans="1:53" ht="15.75" thickBot="1" x14ac:dyDescent="0.3">
      <c r="A13" s="481" t="s">
        <v>361</v>
      </c>
      <c r="B13" s="497"/>
      <c r="C13" s="498"/>
      <c r="D13" s="499"/>
      <c r="E13" s="499"/>
      <c r="F13" s="499"/>
      <c r="G13" s="499"/>
      <c r="H13" s="497"/>
      <c r="I13" s="498"/>
      <c r="J13" s="499"/>
      <c r="K13" s="500"/>
      <c r="L13" s="490"/>
      <c r="M13" s="499">
        <v>12</v>
      </c>
      <c r="N13" s="499" t="s">
        <v>352</v>
      </c>
      <c r="O13" s="499" t="s">
        <v>352</v>
      </c>
      <c r="P13" s="499"/>
      <c r="Q13" s="499"/>
      <c r="R13" s="499"/>
      <c r="S13" s="499"/>
      <c r="T13" s="499"/>
      <c r="U13" s="499"/>
      <c r="V13" s="499"/>
      <c r="W13" s="499"/>
      <c r="X13" s="499"/>
      <c r="Y13" s="499"/>
      <c r="Z13" s="482"/>
      <c r="AA13" s="482">
        <v>12</v>
      </c>
      <c r="AB13" s="482" t="s">
        <v>358</v>
      </c>
      <c r="AC13" s="482" t="s">
        <v>358</v>
      </c>
      <c r="AD13" s="482" t="s">
        <v>358</v>
      </c>
      <c r="AE13" s="482" t="s">
        <v>358</v>
      </c>
      <c r="AF13" s="482" t="s">
        <v>358</v>
      </c>
      <c r="AG13" s="482" t="s">
        <v>358</v>
      </c>
      <c r="AH13" s="482" t="s">
        <v>358</v>
      </c>
      <c r="AI13" s="482" t="s">
        <v>358</v>
      </c>
      <c r="AJ13" s="482" t="s">
        <v>358</v>
      </c>
      <c r="AK13" s="482" t="s">
        <v>358</v>
      </c>
      <c r="AL13" s="482" t="s">
        <v>358</v>
      </c>
      <c r="AM13" s="482" t="s">
        <v>358</v>
      </c>
      <c r="AN13" s="482" t="s">
        <v>358</v>
      </c>
      <c r="AO13" s="482" t="s">
        <v>358</v>
      </c>
      <c r="AP13" s="482" t="s">
        <v>358</v>
      </c>
      <c r="AQ13" s="482" t="s">
        <v>392</v>
      </c>
      <c r="AR13" s="482" t="s">
        <v>392</v>
      </c>
      <c r="AS13" s="491"/>
      <c r="AT13" s="491"/>
      <c r="AU13" s="491"/>
      <c r="AV13" s="491"/>
      <c r="AW13" s="491"/>
      <c r="AX13" s="491"/>
      <c r="AY13" s="491"/>
      <c r="AZ13" s="491"/>
      <c r="BA13" s="501"/>
    </row>
    <row r="14" spans="1:53" ht="15.75" thickBot="1" x14ac:dyDescent="0.3">
      <c r="A14" s="438" t="s">
        <v>388</v>
      </c>
      <c r="B14" s="496"/>
      <c r="C14" s="491"/>
      <c r="D14" s="491"/>
      <c r="E14" s="491"/>
      <c r="F14" s="491"/>
      <c r="G14" s="491"/>
      <c r="H14" s="491"/>
      <c r="I14" s="491">
        <v>8</v>
      </c>
      <c r="J14" s="491" t="s">
        <v>392</v>
      </c>
      <c r="K14" s="491" t="s">
        <v>352</v>
      </c>
      <c r="L14" s="491" t="s">
        <v>352</v>
      </c>
      <c r="M14" s="490" t="s">
        <v>358</v>
      </c>
      <c r="N14" s="490" t="s">
        <v>358</v>
      </c>
      <c r="O14" s="490" t="s">
        <v>358</v>
      </c>
      <c r="P14" s="490" t="s">
        <v>358</v>
      </c>
      <c r="Q14" s="490" t="s">
        <v>358</v>
      </c>
      <c r="R14" s="490" t="s">
        <v>358</v>
      </c>
      <c r="S14" s="490" t="s">
        <v>354</v>
      </c>
      <c r="T14" s="490" t="s">
        <v>354</v>
      </c>
      <c r="U14" s="490" t="s">
        <v>359</v>
      </c>
      <c r="V14" s="490" t="s">
        <v>359</v>
      </c>
      <c r="W14" s="490" t="s">
        <v>359</v>
      </c>
      <c r="X14" s="490" t="s">
        <v>359</v>
      </c>
      <c r="Y14" s="490" t="s">
        <v>359</v>
      </c>
      <c r="Z14" s="490" t="s">
        <v>359</v>
      </c>
      <c r="AA14" s="490" t="s">
        <v>359</v>
      </c>
      <c r="AB14" s="490" t="s">
        <v>359</v>
      </c>
      <c r="AC14" s="490" t="s">
        <v>390</v>
      </c>
      <c r="AD14" s="490" t="s">
        <v>390</v>
      </c>
      <c r="AE14" s="490" t="s">
        <v>390</v>
      </c>
      <c r="AF14" s="490" t="s">
        <v>390</v>
      </c>
      <c r="AG14" s="490" t="s">
        <v>390</v>
      </c>
      <c r="AH14" s="490" t="s">
        <v>390</v>
      </c>
      <c r="AI14" s="490" t="s">
        <v>390</v>
      </c>
      <c r="AJ14" s="490" t="s">
        <v>390</v>
      </c>
      <c r="AK14" s="490" t="s">
        <v>364</v>
      </c>
      <c r="AL14" s="490" t="s">
        <v>364</v>
      </c>
      <c r="AM14" s="490" t="s">
        <v>364</v>
      </c>
      <c r="AN14" s="490" t="s">
        <v>364</v>
      </c>
      <c r="AO14" s="490" t="s">
        <v>364</v>
      </c>
      <c r="AP14" s="490" t="s">
        <v>364</v>
      </c>
      <c r="AQ14" s="491" t="s">
        <v>360</v>
      </c>
      <c r="AR14" s="491" t="s">
        <v>360</v>
      </c>
      <c r="AS14" s="491"/>
      <c r="AT14" s="491"/>
      <c r="AU14" s="491"/>
      <c r="AV14" s="491"/>
      <c r="AW14" s="491"/>
      <c r="AX14" s="491"/>
      <c r="AY14" s="491"/>
      <c r="AZ14" s="491"/>
      <c r="BA14" s="491"/>
    </row>
    <row r="15" spans="1:53" ht="15.75" thickBot="1" x14ac:dyDescent="0.3">
      <c r="A15" s="440"/>
      <c r="B15" s="440"/>
      <c r="C15" s="440"/>
      <c r="D15" s="440"/>
      <c r="E15" s="440"/>
      <c r="F15" s="440"/>
      <c r="G15" s="440"/>
      <c r="H15" s="440"/>
      <c r="I15" s="440"/>
      <c r="J15" s="440"/>
      <c r="K15" s="440"/>
      <c r="L15" s="462"/>
      <c r="M15" s="462"/>
      <c r="N15" s="462"/>
      <c r="O15" s="462"/>
      <c r="P15" s="462"/>
      <c r="Q15" s="462"/>
      <c r="R15" s="462"/>
      <c r="S15" s="462"/>
      <c r="T15" s="462"/>
      <c r="U15" s="462"/>
      <c r="V15" s="462"/>
      <c r="W15" s="462"/>
      <c r="X15" s="462"/>
      <c r="Y15" s="462"/>
      <c r="Z15" s="462"/>
      <c r="AA15" s="462"/>
      <c r="AB15" s="462"/>
      <c r="AC15" s="440"/>
      <c r="AD15" s="440"/>
      <c r="AE15" s="440"/>
      <c r="AF15" s="440"/>
      <c r="AG15" s="440"/>
      <c r="AH15" s="440"/>
      <c r="AI15" s="440"/>
      <c r="AJ15" s="440"/>
      <c r="AK15" s="440"/>
      <c r="AL15" s="440"/>
      <c r="AM15" s="440"/>
      <c r="AN15" s="440"/>
      <c r="AO15" s="440"/>
      <c r="AP15" s="440"/>
      <c r="AQ15" s="440"/>
      <c r="AR15" s="440"/>
      <c r="AS15" s="440"/>
      <c r="AT15" s="440"/>
      <c r="AU15" s="440"/>
      <c r="AV15" s="440"/>
      <c r="AW15" s="440"/>
      <c r="AX15" s="440"/>
      <c r="AY15" s="440"/>
      <c r="AZ15" s="440"/>
      <c r="BA15" s="440"/>
    </row>
    <row r="16" spans="1:53" ht="15.75" thickBot="1" x14ac:dyDescent="0.3">
      <c r="A16" s="440"/>
      <c r="B16" s="441"/>
      <c r="C16" s="440"/>
      <c r="D16" s="700" t="s">
        <v>362</v>
      </c>
      <c r="E16" s="700"/>
      <c r="F16" s="700"/>
      <c r="G16" s="700"/>
      <c r="H16" s="700"/>
      <c r="I16" s="700"/>
      <c r="J16" s="700"/>
      <c r="K16" s="440"/>
      <c r="L16" s="462"/>
      <c r="M16" s="462"/>
      <c r="N16" s="463" t="s">
        <v>354</v>
      </c>
      <c r="P16" s="701" t="s">
        <v>363</v>
      </c>
      <c r="Q16" s="701"/>
      <c r="R16" s="701"/>
      <c r="S16" s="701"/>
      <c r="T16" s="701"/>
      <c r="U16" s="701"/>
      <c r="V16" s="701"/>
      <c r="W16" s="462"/>
      <c r="X16" s="462"/>
      <c r="Y16" s="462"/>
      <c r="Z16" s="463" t="s">
        <v>364</v>
      </c>
      <c r="AA16" s="462" t="s">
        <v>365</v>
      </c>
      <c r="AB16" s="462"/>
      <c r="AC16" s="440"/>
      <c r="AD16" s="440"/>
      <c r="AE16" s="440"/>
      <c r="AF16" s="442"/>
      <c r="AG16" s="442"/>
      <c r="AH16" s="441" t="s">
        <v>355</v>
      </c>
      <c r="AI16" s="443"/>
      <c r="AJ16" s="440" t="s">
        <v>366</v>
      </c>
      <c r="AK16" s="440"/>
      <c r="AL16" s="440"/>
      <c r="AM16" s="440"/>
      <c r="AN16" s="440"/>
      <c r="AO16" s="440"/>
      <c r="AP16" s="440"/>
      <c r="AQ16" s="442"/>
      <c r="AR16" s="442"/>
      <c r="AS16" s="442"/>
      <c r="AT16" s="442"/>
      <c r="AU16" s="442"/>
      <c r="AV16" s="442"/>
      <c r="AW16" s="442"/>
      <c r="AX16" s="442"/>
      <c r="AY16" s="440"/>
      <c r="AZ16" s="440"/>
      <c r="BA16" s="440"/>
    </row>
    <row r="17" spans="1:53" ht="15.75" thickBot="1" x14ac:dyDescent="0.3">
      <c r="A17" s="440"/>
      <c r="B17" s="444" t="s">
        <v>353</v>
      </c>
      <c r="D17" s="702" t="s">
        <v>367</v>
      </c>
      <c r="E17" s="702"/>
      <c r="F17" s="702"/>
      <c r="G17" s="702"/>
      <c r="H17" s="702"/>
      <c r="I17" s="702"/>
      <c r="J17" s="702"/>
      <c r="K17" s="440"/>
      <c r="L17" s="462"/>
      <c r="M17" s="462"/>
      <c r="N17" s="464" t="s">
        <v>356</v>
      </c>
      <c r="P17" s="701" t="s">
        <v>217</v>
      </c>
      <c r="Q17" s="701"/>
      <c r="R17" s="701"/>
      <c r="S17" s="701"/>
      <c r="T17" s="701"/>
      <c r="U17" s="701"/>
      <c r="V17" s="701"/>
      <c r="W17" s="462"/>
      <c r="X17" s="418"/>
      <c r="Y17" s="462"/>
      <c r="Z17" s="463" t="s">
        <v>368</v>
      </c>
      <c r="AA17" s="462" t="s">
        <v>57</v>
      </c>
      <c r="AB17" s="462"/>
      <c r="AC17" s="440"/>
      <c r="AD17" s="440"/>
      <c r="AE17" s="440"/>
      <c r="AF17" s="442"/>
      <c r="AG17" s="442"/>
      <c r="AH17" s="441" t="s">
        <v>369</v>
      </c>
      <c r="AI17" s="440"/>
      <c r="AJ17" s="700" t="s">
        <v>370</v>
      </c>
      <c r="AK17" s="700"/>
      <c r="AL17" s="700"/>
      <c r="AM17" s="700"/>
      <c r="AN17" s="700"/>
      <c r="AO17" s="700"/>
      <c r="AP17" s="700"/>
      <c r="AQ17" s="440"/>
      <c r="AR17" s="440"/>
      <c r="AS17" s="440"/>
      <c r="AT17" s="440"/>
      <c r="AU17" s="440"/>
      <c r="AV17" s="440"/>
      <c r="AW17" s="440"/>
      <c r="AX17" s="440"/>
      <c r="AY17" s="440"/>
      <c r="AZ17" s="440"/>
      <c r="BA17" s="440"/>
    </row>
    <row r="18" spans="1:53" x14ac:dyDescent="0.25">
      <c r="A18" s="440"/>
      <c r="K18" s="440"/>
      <c r="L18" s="462"/>
      <c r="M18" s="462"/>
      <c r="T18" s="462"/>
      <c r="U18" s="462"/>
      <c r="V18" s="462"/>
      <c r="W18" s="462"/>
      <c r="X18" s="418"/>
      <c r="Y18" s="462"/>
      <c r="Z18" s="700"/>
      <c r="AA18" s="700"/>
      <c r="AB18" s="700"/>
      <c r="AC18" s="700"/>
      <c r="AD18" s="700"/>
      <c r="AE18" s="700"/>
      <c r="AF18" s="700"/>
      <c r="AG18" s="700"/>
      <c r="AH18" s="700"/>
      <c r="AI18" s="700"/>
      <c r="AJ18" s="700"/>
      <c r="AK18" s="700"/>
      <c r="AL18" s="440"/>
      <c r="AM18" s="440"/>
      <c r="AN18" s="440"/>
      <c r="AO18" s="440"/>
      <c r="AP18" s="440"/>
      <c r="AQ18" s="440"/>
      <c r="AR18" s="440"/>
      <c r="AS18" s="440"/>
      <c r="AT18" s="440"/>
      <c r="AU18" s="440"/>
      <c r="AV18" s="440"/>
      <c r="AW18" s="440"/>
      <c r="AX18" s="440"/>
      <c r="AY18" s="440"/>
      <c r="AZ18" s="440"/>
      <c r="BA18" s="440"/>
    </row>
    <row r="19" spans="1:53" x14ac:dyDescent="0.25">
      <c r="A19" s="440"/>
      <c r="K19" s="440"/>
      <c r="L19" s="462"/>
      <c r="M19" s="462"/>
      <c r="T19" s="462"/>
      <c r="U19" s="462"/>
      <c r="V19" s="462"/>
      <c r="W19" s="462"/>
      <c r="X19" s="418"/>
      <c r="Y19" s="462"/>
      <c r="Z19" s="700"/>
      <c r="AA19" s="700"/>
      <c r="AB19" s="700"/>
      <c r="AC19" s="700"/>
      <c r="AD19" s="700"/>
      <c r="AE19" s="700"/>
      <c r="AF19" s="700"/>
      <c r="AG19" s="700"/>
      <c r="AH19" s="700"/>
      <c r="AI19" s="700"/>
      <c r="AJ19" s="700"/>
      <c r="AK19" s="700"/>
      <c r="AL19" s="440"/>
      <c r="AM19" s="410"/>
      <c r="AN19" s="440"/>
      <c r="AO19" s="440"/>
      <c r="AP19" s="440"/>
      <c r="AQ19" s="440"/>
      <c r="AR19" s="440"/>
      <c r="AS19" s="440"/>
      <c r="AT19" s="440"/>
      <c r="AU19" s="440"/>
      <c r="AV19" s="440"/>
      <c r="AW19" s="440"/>
      <c r="AX19" s="440"/>
      <c r="AY19" s="440"/>
      <c r="AZ19" s="440"/>
      <c r="BA19" s="440"/>
    </row>
    <row r="20" spans="1:53" x14ac:dyDescent="0.25">
      <c r="A20" s="440"/>
      <c r="B20" s="440"/>
      <c r="C20" s="440"/>
      <c r="D20" s="440"/>
      <c r="E20" s="440"/>
      <c r="F20" s="440"/>
      <c r="G20" s="440"/>
      <c r="H20" s="440"/>
      <c r="I20" s="440"/>
      <c r="J20" s="440"/>
      <c r="K20" s="440"/>
      <c r="L20" s="462"/>
      <c r="M20" s="462"/>
      <c r="N20" s="462"/>
      <c r="O20" s="462"/>
      <c r="P20" s="462"/>
      <c r="Q20" s="462"/>
      <c r="R20" s="462"/>
      <c r="S20" s="462"/>
      <c r="T20" s="462" t="s">
        <v>191</v>
      </c>
      <c r="U20" s="462"/>
      <c r="V20" s="462"/>
      <c r="W20" s="462"/>
      <c r="X20" s="462"/>
      <c r="Y20" s="465"/>
      <c r="Z20" s="465"/>
      <c r="AA20" s="465"/>
      <c r="AB20" s="465"/>
      <c r="AC20" s="443"/>
      <c r="AD20" s="443"/>
      <c r="AE20" s="443"/>
      <c r="AF20" s="443"/>
      <c r="AG20" s="443"/>
      <c r="AH20" s="443"/>
      <c r="AI20" s="443"/>
      <c r="AJ20" s="443"/>
      <c r="AK20" s="443"/>
      <c r="AL20" s="440"/>
      <c r="AM20" s="440"/>
      <c r="AN20" s="440"/>
      <c r="AO20" s="440"/>
      <c r="AP20" s="440"/>
      <c r="AQ20" s="440"/>
      <c r="AR20" s="440"/>
      <c r="AS20" s="440"/>
      <c r="AT20" s="440"/>
      <c r="AU20" s="440"/>
      <c r="AV20" s="440"/>
      <c r="AW20" s="440"/>
      <c r="AX20" s="440"/>
      <c r="AY20" s="440"/>
      <c r="AZ20" s="440"/>
      <c r="BA20" s="440"/>
    </row>
    <row r="21" spans="1:53" x14ac:dyDescent="0.25">
      <c r="A21" s="440"/>
      <c r="B21" s="440"/>
      <c r="C21" s="440"/>
      <c r="D21" s="440"/>
      <c r="E21" s="440"/>
      <c r="F21" s="440"/>
      <c r="G21" s="440"/>
      <c r="H21" s="440"/>
      <c r="I21" s="440"/>
      <c r="J21" s="440"/>
      <c r="K21" s="440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18" t="s">
        <v>371</v>
      </c>
      <c r="W21" s="418"/>
      <c r="X21" s="418"/>
      <c r="Y21" s="418"/>
      <c r="Z21" s="418"/>
      <c r="AA21" s="418"/>
      <c r="AB21" s="418"/>
      <c r="AC21" s="410"/>
      <c r="AD21" s="410"/>
      <c r="AE21" s="410"/>
      <c r="AF21" s="410"/>
      <c r="AG21" s="410"/>
      <c r="AH21" s="410"/>
      <c r="AI21" s="410"/>
      <c r="AJ21" s="410"/>
      <c r="AK21" s="410"/>
      <c r="AL21" s="440"/>
      <c r="AM21" s="440"/>
      <c r="AN21" s="440"/>
      <c r="AO21" s="440"/>
      <c r="AP21" s="440"/>
      <c r="AQ21" s="440"/>
      <c r="AR21" s="440"/>
      <c r="AS21" s="440"/>
      <c r="AT21" s="440"/>
      <c r="AU21" s="440"/>
      <c r="AV21" s="440"/>
      <c r="AX21" s="440"/>
      <c r="AY21" s="440"/>
      <c r="AZ21" s="440"/>
      <c r="BA21" s="440"/>
    </row>
    <row r="22" spans="1:53" ht="15.75" thickBot="1" x14ac:dyDescent="0.3">
      <c r="A22" s="440"/>
      <c r="B22" s="440"/>
      <c r="C22" s="440"/>
      <c r="D22" s="440"/>
      <c r="E22" s="440"/>
      <c r="F22" s="440"/>
      <c r="G22" s="440"/>
      <c r="H22" s="440"/>
      <c r="I22" s="440"/>
      <c r="J22" s="440"/>
      <c r="K22" s="440"/>
      <c r="L22" s="462"/>
      <c r="M22" s="462"/>
      <c r="N22" s="462"/>
      <c r="O22" s="462"/>
      <c r="P22" s="462"/>
      <c r="Q22" s="462"/>
      <c r="R22" s="462"/>
      <c r="S22" s="462"/>
      <c r="T22" s="462"/>
      <c r="U22" s="462"/>
      <c r="V22" s="462"/>
      <c r="W22" s="462"/>
      <c r="X22" s="462"/>
      <c r="Y22" s="462"/>
      <c r="Z22" s="462"/>
      <c r="AA22" s="462"/>
      <c r="AB22" s="462"/>
      <c r="AC22" s="440"/>
      <c r="AD22" s="440"/>
      <c r="AE22" s="440"/>
      <c r="AF22" s="440"/>
      <c r="AG22" s="440"/>
      <c r="AH22" s="440"/>
      <c r="AI22" s="440"/>
      <c r="AJ22" s="440"/>
      <c r="AK22" s="440"/>
      <c r="AL22" s="440"/>
      <c r="AM22" s="440"/>
      <c r="AN22" s="440"/>
      <c r="AO22" s="440"/>
      <c r="AP22" s="440"/>
      <c r="AQ22" s="440"/>
      <c r="AR22" s="440"/>
      <c r="AS22" s="440"/>
      <c r="AT22" s="440"/>
      <c r="AU22" s="440" t="s">
        <v>395</v>
      </c>
      <c r="AV22" s="440" t="s">
        <v>396</v>
      </c>
      <c r="AX22" s="440" t="s">
        <v>394</v>
      </c>
      <c r="AY22" s="440"/>
      <c r="AZ22" s="440"/>
      <c r="BA22" s="440"/>
    </row>
    <row r="23" spans="1:53" ht="15.75" customHeight="1" thickBot="1" x14ac:dyDescent="0.3">
      <c r="A23" s="703" t="s">
        <v>372</v>
      </c>
      <c r="B23" s="704"/>
      <c r="C23" s="704"/>
      <c r="D23" s="705"/>
      <c r="E23" s="709" t="s">
        <v>373</v>
      </c>
      <c r="F23" s="710"/>
      <c r="G23" s="710"/>
      <c r="H23" s="710"/>
      <c r="I23" s="710"/>
      <c r="J23" s="710"/>
      <c r="K23" s="711"/>
      <c r="L23" s="712" t="s">
        <v>70</v>
      </c>
      <c r="M23" s="713"/>
      <c r="N23" s="713"/>
      <c r="O23" s="714"/>
      <c r="P23" s="715" t="s">
        <v>374</v>
      </c>
      <c r="Q23" s="716"/>
      <c r="R23" s="716"/>
      <c r="S23" s="716"/>
      <c r="T23" s="716"/>
      <c r="U23" s="716"/>
      <c r="V23" s="716"/>
      <c r="W23" s="716"/>
      <c r="X23" s="716"/>
      <c r="Y23" s="716"/>
      <c r="Z23" s="717"/>
      <c r="AA23" s="709" t="s">
        <v>57</v>
      </c>
      <c r="AB23" s="710"/>
      <c r="AC23" s="710"/>
      <c r="AD23" s="711"/>
      <c r="AE23" s="709" t="s">
        <v>363</v>
      </c>
      <c r="AF23" s="710"/>
      <c r="AG23" s="711"/>
      <c r="AH23" s="680" t="s">
        <v>365</v>
      </c>
      <c r="AI23" s="665"/>
      <c r="AJ23" s="666"/>
      <c r="AK23" s="680" t="s">
        <v>367</v>
      </c>
      <c r="AL23" s="665"/>
      <c r="AM23" s="666"/>
      <c r="AN23" s="680" t="s">
        <v>375</v>
      </c>
      <c r="AO23" s="665"/>
      <c r="AP23" s="666"/>
      <c r="AQ23" s="492"/>
      <c r="AR23" s="440"/>
      <c r="AS23" s="440"/>
      <c r="AT23" s="445"/>
      <c r="AU23" s="445">
        <v>132</v>
      </c>
      <c r="AV23" s="440">
        <v>3168</v>
      </c>
      <c r="AX23" s="440">
        <v>88</v>
      </c>
      <c r="AY23" s="440" t="s">
        <v>391</v>
      </c>
      <c r="AZ23" s="440"/>
      <c r="BA23" s="440"/>
    </row>
    <row r="24" spans="1:53" ht="24.75" customHeight="1" thickBot="1" x14ac:dyDescent="0.3">
      <c r="A24" s="706"/>
      <c r="B24" s="707"/>
      <c r="C24" s="707"/>
      <c r="D24" s="708"/>
      <c r="E24" s="673" t="s">
        <v>376</v>
      </c>
      <c r="F24" s="675"/>
      <c r="G24" s="674"/>
      <c r="H24" s="673" t="s">
        <v>377</v>
      </c>
      <c r="I24" s="674"/>
      <c r="J24" s="673" t="s">
        <v>378</v>
      </c>
      <c r="K24" s="674"/>
      <c r="L24" s="721"/>
      <c r="M24" s="722"/>
      <c r="N24" s="722"/>
      <c r="O24" s="723"/>
      <c r="P24" s="724" t="s">
        <v>379</v>
      </c>
      <c r="Q24" s="725"/>
      <c r="R24" s="725"/>
      <c r="S24" s="725"/>
      <c r="T24" s="725"/>
      <c r="U24" s="726"/>
      <c r="V24" s="722" t="s">
        <v>380</v>
      </c>
      <c r="W24" s="722"/>
      <c r="X24" s="722"/>
      <c r="Y24" s="722"/>
      <c r="Z24" s="723"/>
      <c r="AA24" s="718"/>
      <c r="AB24" s="719"/>
      <c r="AC24" s="719"/>
      <c r="AD24" s="720"/>
      <c r="AE24" s="718"/>
      <c r="AF24" s="719"/>
      <c r="AG24" s="720"/>
      <c r="AH24" s="681"/>
      <c r="AI24" s="682"/>
      <c r="AJ24" s="683"/>
      <c r="AK24" s="681"/>
      <c r="AL24" s="682"/>
      <c r="AM24" s="683"/>
      <c r="AN24" s="681"/>
      <c r="AO24" s="682"/>
      <c r="AP24" s="683"/>
      <c r="AQ24" s="440"/>
      <c r="AR24" s="440"/>
      <c r="AS24" s="440"/>
      <c r="AT24" s="445"/>
      <c r="AU24" s="445">
        <v>9</v>
      </c>
      <c r="AV24" s="440">
        <v>216</v>
      </c>
      <c r="AX24" s="440">
        <v>6</v>
      </c>
      <c r="AY24" s="440" t="s">
        <v>392</v>
      </c>
      <c r="AZ24" s="440"/>
      <c r="BA24" s="440"/>
    </row>
    <row r="25" spans="1:53" ht="15.75" thickBot="1" x14ac:dyDescent="0.3">
      <c r="A25" s="668" t="s">
        <v>351</v>
      </c>
      <c r="B25" s="669"/>
      <c r="C25" s="669"/>
      <c r="D25" s="670"/>
      <c r="E25" s="671">
        <v>36</v>
      </c>
      <c r="F25" s="672"/>
      <c r="G25" s="672"/>
      <c r="H25" s="673">
        <f>E25*36</f>
        <v>1296</v>
      </c>
      <c r="I25" s="674"/>
      <c r="J25" s="675">
        <f>H25/24</f>
        <v>54</v>
      </c>
      <c r="K25" s="674"/>
      <c r="L25" s="715">
        <v>2</v>
      </c>
      <c r="M25" s="716"/>
      <c r="N25" s="716"/>
      <c r="O25" s="717"/>
      <c r="P25" s="676">
        <v>2</v>
      </c>
      <c r="Q25" s="677"/>
      <c r="R25" s="677"/>
      <c r="S25" s="677"/>
      <c r="T25" s="677"/>
      <c r="U25" s="678"/>
      <c r="V25" s="676">
        <v>0</v>
      </c>
      <c r="W25" s="677"/>
      <c r="X25" s="677"/>
      <c r="Y25" s="677"/>
      <c r="Z25" s="678"/>
      <c r="AA25" s="671">
        <v>0</v>
      </c>
      <c r="AB25" s="672"/>
      <c r="AC25" s="672"/>
      <c r="AD25" s="679"/>
      <c r="AE25" s="671">
        <v>0</v>
      </c>
      <c r="AF25" s="672"/>
      <c r="AG25" s="679"/>
      <c r="AH25" s="664">
        <v>11</v>
      </c>
      <c r="AI25" s="665"/>
      <c r="AJ25" s="666"/>
      <c r="AK25" s="664">
        <v>1</v>
      </c>
      <c r="AL25" s="665"/>
      <c r="AM25" s="666"/>
      <c r="AN25" s="664">
        <f>E25+L25+P25+V25+AA25+AE25+AH25+AK25</f>
        <v>52</v>
      </c>
      <c r="AO25" s="665"/>
      <c r="AP25" s="666"/>
      <c r="AQ25" s="667"/>
      <c r="AR25" s="667"/>
      <c r="AS25" s="667"/>
      <c r="AT25" s="445"/>
      <c r="AU25" s="445">
        <v>96</v>
      </c>
      <c r="AV25" s="440">
        <v>2304</v>
      </c>
      <c r="AX25">
        <v>64</v>
      </c>
      <c r="AY25" t="s">
        <v>393</v>
      </c>
      <c r="AZ25" s="440"/>
      <c r="BA25" s="440"/>
    </row>
    <row r="26" spans="1:53" ht="15.75" thickBot="1" x14ac:dyDescent="0.3">
      <c r="A26" s="668" t="s">
        <v>357</v>
      </c>
      <c r="B26" s="669"/>
      <c r="C26" s="669"/>
      <c r="D26" s="670"/>
      <c r="E26" s="671">
        <v>20</v>
      </c>
      <c r="F26" s="672"/>
      <c r="G26" s="672"/>
      <c r="H26" s="673">
        <f t="shared" ref="H26:H27" si="0">E26*36</f>
        <v>720</v>
      </c>
      <c r="I26" s="674"/>
      <c r="J26" s="675">
        <f t="shared" ref="J26:J27" si="1">H26/24</f>
        <v>30</v>
      </c>
      <c r="K26" s="674"/>
      <c r="L26" s="715">
        <v>1</v>
      </c>
      <c r="M26" s="716"/>
      <c r="N26" s="716"/>
      <c r="O26" s="717"/>
      <c r="P26" s="676">
        <v>19</v>
      </c>
      <c r="Q26" s="677"/>
      <c r="R26" s="677"/>
      <c r="S26" s="677"/>
      <c r="T26" s="677"/>
      <c r="U26" s="678"/>
      <c r="V26" s="676">
        <v>0</v>
      </c>
      <c r="W26" s="677"/>
      <c r="X26" s="677"/>
      <c r="Y26" s="677"/>
      <c r="Z26" s="678"/>
      <c r="AA26" s="671">
        <v>0</v>
      </c>
      <c r="AB26" s="672"/>
      <c r="AC26" s="672"/>
      <c r="AD26" s="679"/>
      <c r="AE26" s="671">
        <v>1</v>
      </c>
      <c r="AF26" s="672"/>
      <c r="AG26" s="679"/>
      <c r="AH26" s="664">
        <v>11</v>
      </c>
      <c r="AI26" s="665"/>
      <c r="AJ26" s="666"/>
      <c r="AK26" s="664">
        <v>0</v>
      </c>
      <c r="AL26" s="665"/>
      <c r="AM26" s="666"/>
      <c r="AN26" s="664">
        <f t="shared" ref="AN26:AN29" si="2">E26+L26+P26+V26+AA26+AE26+AH26+AK26</f>
        <v>52</v>
      </c>
      <c r="AO26" s="665"/>
      <c r="AP26" s="666"/>
      <c r="AQ26" s="667"/>
      <c r="AR26" s="667"/>
      <c r="AS26" s="667"/>
      <c r="AT26" s="445"/>
      <c r="AU26" s="445">
        <v>3</v>
      </c>
      <c r="AV26" s="440">
        <v>72</v>
      </c>
      <c r="AW26" s="440"/>
      <c r="AX26" s="440">
        <v>2</v>
      </c>
      <c r="AY26" s="440" t="s">
        <v>360</v>
      </c>
      <c r="AZ26" s="440"/>
      <c r="BA26" s="440"/>
    </row>
    <row r="27" spans="1:53" ht="15.75" thickBot="1" x14ac:dyDescent="0.3">
      <c r="A27" s="668" t="s">
        <v>361</v>
      </c>
      <c r="B27" s="669"/>
      <c r="C27" s="669"/>
      <c r="D27" s="670"/>
      <c r="E27" s="671">
        <v>24</v>
      </c>
      <c r="F27" s="672"/>
      <c r="G27" s="672"/>
      <c r="H27" s="673">
        <f t="shared" si="0"/>
        <v>864</v>
      </c>
      <c r="I27" s="674"/>
      <c r="J27" s="675">
        <f t="shared" si="1"/>
        <v>36</v>
      </c>
      <c r="K27" s="674"/>
      <c r="L27" s="676">
        <v>2</v>
      </c>
      <c r="M27" s="677"/>
      <c r="N27" s="677"/>
      <c r="O27" s="678"/>
      <c r="P27" s="676">
        <v>15</v>
      </c>
      <c r="Q27" s="677"/>
      <c r="R27" s="677"/>
      <c r="S27" s="677"/>
      <c r="T27" s="677"/>
      <c r="U27" s="678"/>
      <c r="V27" s="676">
        <v>0</v>
      </c>
      <c r="W27" s="677"/>
      <c r="X27" s="677"/>
      <c r="Y27" s="677"/>
      <c r="Z27" s="678"/>
      <c r="AA27" s="671">
        <v>0</v>
      </c>
      <c r="AB27" s="672"/>
      <c r="AC27" s="672"/>
      <c r="AD27" s="679"/>
      <c r="AE27" s="671">
        <v>0</v>
      </c>
      <c r="AF27" s="672"/>
      <c r="AG27" s="679"/>
      <c r="AH27" s="664">
        <v>11</v>
      </c>
      <c r="AI27" s="665"/>
      <c r="AJ27" s="666"/>
      <c r="AK27" s="664">
        <v>0</v>
      </c>
      <c r="AL27" s="665"/>
      <c r="AM27" s="666"/>
      <c r="AN27" s="664">
        <f t="shared" si="2"/>
        <v>52</v>
      </c>
      <c r="AO27" s="665"/>
      <c r="AP27" s="666"/>
      <c r="AQ27" s="667"/>
      <c r="AR27" s="667"/>
      <c r="AS27" s="667"/>
      <c r="AT27" s="445"/>
      <c r="AU27" s="445">
        <f>AU23+AU24+AU25+AU26</f>
        <v>240</v>
      </c>
      <c r="AV27" s="445">
        <f t="shared" ref="AV27:AX27" si="3">AV23+AV24+AV25+AV26</f>
        <v>5760</v>
      </c>
      <c r="AW27" s="445"/>
      <c r="AX27" s="445">
        <f t="shared" si="3"/>
        <v>160</v>
      </c>
      <c r="AY27" s="440"/>
      <c r="AZ27" s="440"/>
      <c r="BA27" s="440"/>
    </row>
    <row r="28" spans="1:53" ht="15.75" thickBot="1" x14ac:dyDescent="0.3">
      <c r="A28" s="668" t="s">
        <v>388</v>
      </c>
      <c r="B28" s="669"/>
      <c r="C28" s="669"/>
      <c r="D28" s="670"/>
      <c r="E28" s="671">
        <v>8</v>
      </c>
      <c r="F28" s="672"/>
      <c r="G28" s="672"/>
      <c r="H28" s="673">
        <f t="shared" ref="H28" si="4">E28*36</f>
        <v>288</v>
      </c>
      <c r="I28" s="674"/>
      <c r="J28" s="675">
        <f t="shared" ref="J28" si="5">H28/24</f>
        <v>12</v>
      </c>
      <c r="K28" s="674"/>
      <c r="L28" s="676">
        <v>1</v>
      </c>
      <c r="M28" s="677"/>
      <c r="N28" s="677"/>
      <c r="O28" s="678"/>
      <c r="P28" s="676">
        <v>6</v>
      </c>
      <c r="Q28" s="677"/>
      <c r="R28" s="677"/>
      <c r="S28" s="677"/>
      <c r="T28" s="677"/>
      <c r="U28" s="678"/>
      <c r="V28" s="676">
        <v>22</v>
      </c>
      <c r="W28" s="677"/>
      <c r="X28" s="677"/>
      <c r="Y28" s="677"/>
      <c r="Z28" s="678"/>
      <c r="AA28" s="671">
        <v>2</v>
      </c>
      <c r="AB28" s="672"/>
      <c r="AC28" s="672"/>
      <c r="AD28" s="679"/>
      <c r="AE28" s="671">
        <v>2</v>
      </c>
      <c r="AF28" s="672"/>
      <c r="AG28" s="679"/>
      <c r="AH28" s="664">
        <v>2</v>
      </c>
      <c r="AI28" s="665"/>
      <c r="AJ28" s="666"/>
      <c r="AK28" s="664">
        <v>0</v>
      </c>
      <c r="AL28" s="665"/>
      <c r="AM28" s="666"/>
      <c r="AN28" s="664">
        <f t="shared" si="2"/>
        <v>43</v>
      </c>
      <c r="AO28" s="665"/>
      <c r="AP28" s="666"/>
      <c r="AQ28" s="667"/>
      <c r="AR28" s="667"/>
      <c r="AS28" s="667"/>
      <c r="AT28" s="445"/>
      <c r="AU28" s="445"/>
      <c r="AV28" s="440"/>
      <c r="AW28" s="440"/>
      <c r="AX28" s="440"/>
      <c r="AY28" s="440"/>
      <c r="AZ28" s="440"/>
      <c r="BA28" s="440"/>
    </row>
    <row r="29" spans="1:53" ht="15.75" thickBot="1" x14ac:dyDescent="0.3">
      <c r="A29" s="727" t="s">
        <v>177</v>
      </c>
      <c r="B29" s="728"/>
      <c r="C29" s="728"/>
      <c r="D29" s="729"/>
      <c r="E29" s="727">
        <f>E25+E26+E27+E28</f>
        <v>88</v>
      </c>
      <c r="F29" s="728"/>
      <c r="G29" s="728"/>
      <c r="H29" s="673">
        <f>H25+H26+H27+H28</f>
        <v>3168</v>
      </c>
      <c r="I29" s="674"/>
      <c r="J29" s="673">
        <f>J25+J26+J27+J28</f>
        <v>132</v>
      </c>
      <c r="K29" s="674"/>
      <c r="L29" s="730">
        <f>L25+L26+L27+L28</f>
        <v>6</v>
      </c>
      <c r="M29" s="731"/>
      <c r="N29" s="731"/>
      <c r="O29" s="732"/>
      <c r="P29" s="730">
        <f>P25+P26+P27+P28</f>
        <v>42</v>
      </c>
      <c r="Q29" s="731"/>
      <c r="R29" s="731"/>
      <c r="S29" s="731"/>
      <c r="T29" s="731"/>
      <c r="U29" s="732"/>
      <c r="V29" s="730">
        <f>V25+V26+V27+V28</f>
        <v>22</v>
      </c>
      <c r="W29" s="731"/>
      <c r="X29" s="731"/>
      <c r="Y29" s="731"/>
      <c r="Z29" s="732"/>
      <c r="AA29" s="727">
        <f>AA25+AA26+AA27+AA28</f>
        <v>2</v>
      </c>
      <c r="AB29" s="728"/>
      <c r="AC29" s="728"/>
      <c r="AD29" s="729"/>
      <c r="AE29" s="727">
        <f>AE25+AE26+AE27+AE28</f>
        <v>3</v>
      </c>
      <c r="AF29" s="728"/>
      <c r="AG29" s="729"/>
      <c r="AH29" s="727">
        <f t="shared" ref="AH29" si="6">AH25+AH26+AH27</f>
        <v>33</v>
      </c>
      <c r="AI29" s="728"/>
      <c r="AJ29" s="729"/>
      <c r="AK29" s="727">
        <f t="shared" ref="AK29" si="7">AK25+AK26+AK27</f>
        <v>1</v>
      </c>
      <c r="AL29" s="728"/>
      <c r="AM29" s="729"/>
      <c r="AN29" s="664">
        <f t="shared" si="2"/>
        <v>197</v>
      </c>
      <c r="AO29" s="665"/>
      <c r="AP29" s="666"/>
      <c r="AQ29" s="667"/>
      <c r="AR29" s="667"/>
      <c r="AS29" s="667"/>
      <c r="AT29" s="445"/>
      <c r="AU29" s="445"/>
      <c r="AV29" s="440"/>
      <c r="AW29" s="440"/>
      <c r="AX29" s="440"/>
      <c r="AY29" s="440"/>
      <c r="AZ29" s="440"/>
      <c r="BA29" s="440"/>
    </row>
    <row r="30" spans="1:53" x14ac:dyDescent="0.25">
      <c r="A30" s="440"/>
      <c r="B30" s="440"/>
      <c r="C30" s="440"/>
      <c r="D30" s="440"/>
      <c r="E30" s="440"/>
      <c r="F30" s="440"/>
      <c r="G30" s="440"/>
      <c r="H30" s="440"/>
      <c r="I30" s="440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0"/>
      <c r="AC30" s="440"/>
      <c r="AD30" s="440"/>
      <c r="AE30" s="440"/>
      <c r="AF30" s="440"/>
      <c r="AG30" s="440"/>
      <c r="AH30" s="440"/>
      <c r="AI30" s="440"/>
      <c r="AJ30" s="440"/>
      <c r="AK30" s="440"/>
      <c r="AL30" s="440"/>
      <c r="AM30" s="440"/>
      <c r="AN30" s="440"/>
      <c r="AO30" s="440"/>
      <c r="AP30" s="440"/>
      <c r="AQ30" s="440"/>
      <c r="AR30" s="440"/>
      <c r="AS30" s="440"/>
      <c r="AT30" s="440"/>
      <c r="AU30" s="440"/>
      <c r="AV30" s="440"/>
      <c r="AW30" s="440"/>
      <c r="AX30" s="440"/>
      <c r="AY30" s="440"/>
      <c r="AZ30" s="440"/>
      <c r="BA30" s="440"/>
    </row>
    <row r="31" spans="1:53" x14ac:dyDescent="0.25"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0"/>
      <c r="AA31" s="440"/>
      <c r="AB31" s="440"/>
      <c r="AC31" s="440"/>
      <c r="AD31" s="440"/>
      <c r="AE31" s="440"/>
      <c r="AF31" s="440"/>
      <c r="AG31" s="440"/>
      <c r="AH31" s="440"/>
      <c r="AI31" s="440"/>
      <c r="AJ31" s="440"/>
      <c r="AK31" s="440"/>
      <c r="AL31" s="440"/>
      <c r="AM31" s="440"/>
      <c r="AN31" s="440"/>
      <c r="AO31" s="440"/>
      <c r="AP31" s="440"/>
      <c r="AQ31" s="440"/>
      <c r="AR31" s="440"/>
    </row>
    <row r="32" spans="1:53" x14ac:dyDescent="0.25">
      <c r="J32" s="440"/>
      <c r="K32" s="440"/>
      <c r="L32" s="440"/>
      <c r="M32" s="440"/>
      <c r="N32" s="440"/>
      <c r="O32" s="440"/>
      <c r="P32" s="440"/>
      <c r="Q32" s="440"/>
      <c r="R32" s="440"/>
      <c r="S32" s="440"/>
      <c r="T32" s="440"/>
      <c r="U32" s="440"/>
      <c r="V32" s="440"/>
      <c r="W32" s="440"/>
      <c r="X32" s="440"/>
      <c r="Y32" s="440"/>
      <c r="Z32" s="440"/>
      <c r="AA32" s="440"/>
      <c r="AB32" s="440"/>
      <c r="AC32" s="440"/>
      <c r="AD32" s="440"/>
      <c r="AE32" s="440"/>
      <c r="AF32" s="440"/>
      <c r="AG32" s="440"/>
      <c r="AH32" s="440"/>
      <c r="AI32" s="440"/>
      <c r="AJ32" s="440"/>
      <c r="AK32" s="440"/>
      <c r="AL32" s="440"/>
      <c r="AM32" s="440"/>
      <c r="AN32" s="440"/>
      <c r="AO32" s="440"/>
      <c r="AP32" s="440"/>
      <c r="AQ32" s="440"/>
      <c r="AR32" s="440"/>
    </row>
    <row r="33" spans="10:44" x14ac:dyDescent="0.25">
      <c r="J33" s="440"/>
      <c r="K33" s="440"/>
      <c r="L33" s="440"/>
      <c r="M33" s="440"/>
      <c r="N33" s="440"/>
      <c r="O33" s="440"/>
      <c r="P33" s="440"/>
      <c r="Q33" s="440"/>
      <c r="R33" s="440"/>
      <c r="S33" s="440"/>
      <c r="T33" s="440"/>
      <c r="U33" s="440"/>
      <c r="V33" s="440"/>
      <c r="W33" s="440"/>
      <c r="X33" s="440"/>
      <c r="Y33" s="440"/>
      <c r="Z33" s="440"/>
      <c r="AA33" s="440"/>
      <c r="AB33" s="440"/>
      <c r="AC33" s="440"/>
      <c r="AD33" s="440"/>
      <c r="AE33" s="440"/>
      <c r="AF33" s="440"/>
      <c r="AG33" s="440"/>
      <c r="AH33" s="440"/>
      <c r="AI33" s="440"/>
      <c r="AJ33" s="440"/>
      <c r="AK33" s="440"/>
      <c r="AL33" s="440"/>
      <c r="AM33" s="440"/>
      <c r="AN33" s="440"/>
      <c r="AO33" s="440"/>
      <c r="AP33" s="440"/>
      <c r="AQ33" s="440"/>
      <c r="AR33" s="440"/>
    </row>
    <row r="34" spans="10:44" x14ac:dyDescent="0.25">
      <c r="J34" s="440"/>
      <c r="K34" s="440"/>
      <c r="L34" s="440"/>
      <c r="M34" s="440"/>
      <c r="N34" s="440"/>
      <c r="O34" s="440"/>
      <c r="P34" s="440"/>
      <c r="Q34" s="440"/>
      <c r="R34" s="440"/>
      <c r="S34" s="440"/>
      <c r="T34" s="440"/>
      <c r="U34" s="440"/>
      <c r="V34" s="440"/>
      <c r="W34" s="440"/>
      <c r="X34" s="440"/>
      <c r="Y34" s="440"/>
      <c r="Z34" s="440"/>
      <c r="AA34" s="440"/>
      <c r="AB34" s="440"/>
      <c r="AC34" s="440"/>
      <c r="AD34" s="440"/>
      <c r="AE34" s="440"/>
      <c r="AF34" s="440"/>
      <c r="AG34" s="440"/>
      <c r="AH34" s="440"/>
      <c r="AI34" s="440"/>
      <c r="AJ34" s="440"/>
      <c r="AK34" s="440"/>
      <c r="AL34" s="440"/>
      <c r="AM34" s="440"/>
      <c r="AN34" s="440"/>
      <c r="AO34" s="440"/>
      <c r="AP34" s="440"/>
      <c r="AQ34" s="440"/>
      <c r="AR34" s="440"/>
    </row>
    <row r="35" spans="10:44" x14ac:dyDescent="0.25">
      <c r="J35" s="440"/>
      <c r="K35" s="440"/>
      <c r="L35" s="440"/>
      <c r="M35" s="440"/>
      <c r="N35" s="440"/>
      <c r="O35" s="440"/>
      <c r="P35" s="440"/>
      <c r="Q35" s="440"/>
      <c r="R35" s="440"/>
      <c r="S35" s="440"/>
      <c r="T35" s="440"/>
      <c r="U35" s="440"/>
      <c r="V35" s="440"/>
      <c r="W35" s="440"/>
      <c r="X35" s="440"/>
      <c r="Y35" s="440"/>
      <c r="Z35" s="440"/>
      <c r="AA35" s="440"/>
      <c r="AB35" s="440"/>
      <c r="AC35" s="440"/>
      <c r="AD35" s="440"/>
      <c r="AE35" s="440"/>
      <c r="AF35" s="440"/>
      <c r="AG35" s="440"/>
      <c r="AH35" s="440"/>
      <c r="AI35" s="440"/>
      <c r="AJ35" s="440"/>
      <c r="AK35" s="440"/>
      <c r="AL35" s="440"/>
      <c r="AM35" s="440"/>
      <c r="AN35" s="440"/>
      <c r="AO35" s="440"/>
      <c r="AP35" s="440"/>
      <c r="AQ35" s="440"/>
      <c r="AR35" s="440"/>
    </row>
    <row r="36" spans="10:44" x14ac:dyDescent="0.25">
      <c r="J36" s="440"/>
      <c r="K36" s="440"/>
      <c r="L36" s="440"/>
      <c r="M36" s="440"/>
      <c r="N36" s="440"/>
      <c r="O36" s="440"/>
      <c r="P36" s="440"/>
      <c r="Q36" s="440"/>
      <c r="R36" s="440"/>
      <c r="S36" s="440"/>
      <c r="T36" s="440"/>
      <c r="U36" s="440"/>
      <c r="V36" s="440"/>
      <c r="W36" s="440"/>
      <c r="X36" s="440"/>
      <c r="Y36" s="440"/>
      <c r="Z36" s="440"/>
      <c r="AA36" s="440"/>
      <c r="AB36" s="440"/>
      <c r="AC36" s="440"/>
      <c r="AD36" s="440"/>
      <c r="AE36" s="440"/>
      <c r="AF36" s="440"/>
      <c r="AG36" s="440"/>
      <c r="AH36" s="440"/>
      <c r="AI36" s="440"/>
      <c r="AJ36" s="440"/>
      <c r="AK36" s="440"/>
      <c r="AL36" s="440"/>
      <c r="AM36" s="440"/>
      <c r="AN36" s="440"/>
      <c r="AO36" s="440"/>
      <c r="AP36" s="440"/>
      <c r="AQ36" s="440"/>
      <c r="AR36" s="440"/>
    </row>
    <row r="37" spans="10:44" x14ac:dyDescent="0.25"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0"/>
      <c r="AC37" s="440"/>
      <c r="AD37" s="440"/>
      <c r="AE37" s="440"/>
      <c r="AF37" s="440"/>
      <c r="AG37" s="440"/>
      <c r="AH37" s="440"/>
      <c r="AI37" s="440"/>
      <c r="AJ37" s="440"/>
      <c r="AK37" s="440"/>
      <c r="AL37" s="440"/>
      <c r="AM37" s="440"/>
      <c r="AN37" s="440"/>
      <c r="AO37" s="440"/>
      <c r="AP37" s="440"/>
      <c r="AQ37" s="440"/>
      <c r="AR37" s="440"/>
    </row>
    <row r="38" spans="10:44" x14ac:dyDescent="0.25">
      <c r="J38" s="440"/>
      <c r="K38" s="440"/>
      <c r="L38" s="440"/>
      <c r="M38" s="440"/>
      <c r="N38" s="440"/>
      <c r="O38" s="440"/>
      <c r="P38" s="440"/>
      <c r="Q38" s="440"/>
      <c r="R38" s="440"/>
      <c r="S38" s="440"/>
      <c r="T38" s="440"/>
      <c r="U38" s="440"/>
      <c r="V38" s="440"/>
      <c r="W38" s="440"/>
      <c r="X38" s="440"/>
      <c r="Y38" s="440"/>
      <c r="Z38" s="440"/>
      <c r="AA38" s="440"/>
      <c r="AB38" s="440"/>
      <c r="AC38" s="440"/>
      <c r="AD38" s="440"/>
      <c r="AE38" s="440"/>
      <c r="AF38" s="440"/>
      <c r="AG38" s="440"/>
      <c r="AH38" s="440"/>
      <c r="AI38" s="440"/>
      <c r="AJ38" s="440"/>
      <c r="AK38" s="440"/>
      <c r="AL38" s="440"/>
      <c r="AM38" s="440"/>
      <c r="AN38" s="440"/>
      <c r="AO38" s="440"/>
      <c r="AP38" s="440"/>
      <c r="AQ38" s="440"/>
      <c r="AR38" s="440"/>
    </row>
    <row r="39" spans="10:44" x14ac:dyDescent="0.25">
      <c r="J39" s="440"/>
      <c r="K39" s="440"/>
      <c r="L39" s="440"/>
      <c r="M39" s="440"/>
      <c r="N39" s="440"/>
      <c r="O39" s="440"/>
      <c r="P39" s="440"/>
      <c r="Q39" s="440"/>
      <c r="R39" s="440"/>
      <c r="S39" s="440"/>
      <c r="T39" s="440"/>
      <c r="U39" s="440"/>
      <c r="V39" s="440"/>
      <c r="W39" s="440"/>
      <c r="X39" s="440"/>
      <c r="Y39" s="440"/>
      <c r="Z39" s="440"/>
      <c r="AA39" s="440"/>
      <c r="AB39" s="440"/>
      <c r="AC39" s="440"/>
      <c r="AD39" s="440"/>
      <c r="AE39" s="440"/>
      <c r="AF39" s="440"/>
      <c r="AG39" s="440"/>
      <c r="AH39" s="440"/>
      <c r="AI39" s="440"/>
      <c r="AJ39" s="440"/>
      <c r="AK39" s="440"/>
      <c r="AL39" s="440"/>
      <c r="AM39" s="440"/>
      <c r="AN39" s="440"/>
      <c r="AO39" s="440"/>
      <c r="AP39" s="440"/>
      <c r="AQ39" s="440"/>
      <c r="AR39" s="440"/>
    </row>
    <row r="40" spans="10:44" x14ac:dyDescent="0.25"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0"/>
      <c r="AA40" s="440"/>
      <c r="AB40" s="440"/>
      <c r="AC40" s="440"/>
      <c r="AD40" s="440"/>
      <c r="AE40" s="440"/>
      <c r="AF40" s="440"/>
      <c r="AG40" s="440"/>
      <c r="AH40" s="440"/>
      <c r="AI40" s="440"/>
      <c r="AJ40" s="440"/>
      <c r="AK40" s="440"/>
      <c r="AL40" s="440"/>
      <c r="AM40" s="440"/>
      <c r="AN40" s="440"/>
      <c r="AO40" s="440"/>
      <c r="AP40" s="440"/>
      <c r="AQ40" s="440"/>
      <c r="AR40" s="440"/>
    </row>
    <row r="41" spans="10:44" x14ac:dyDescent="0.25"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0"/>
      <c r="AE41" s="440"/>
      <c r="AF41" s="440"/>
      <c r="AG41" s="440"/>
      <c r="AH41" s="440"/>
      <c r="AI41" s="440"/>
      <c r="AJ41" s="440"/>
      <c r="AK41" s="440"/>
      <c r="AL41" s="440"/>
      <c r="AM41" s="440"/>
      <c r="AN41" s="440"/>
      <c r="AO41" s="440"/>
      <c r="AP41" s="440"/>
      <c r="AQ41" s="440"/>
      <c r="AR41" s="440"/>
    </row>
    <row r="42" spans="10:44" x14ac:dyDescent="0.25"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0"/>
      <c r="AE42" s="440"/>
      <c r="AF42" s="440"/>
      <c r="AG42" s="440"/>
      <c r="AH42" s="440"/>
      <c r="AI42" s="440"/>
      <c r="AJ42" s="440"/>
      <c r="AK42" s="440"/>
      <c r="AL42" s="440"/>
      <c r="AM42" s="440"/>
      <c r="AN42" s="440"/>
      <c r="AO42" s="440"/>
      <c r="AP42" s="440"/>
      <c r="AQ42" s="440"/>
      <c r="AR42" s="440"/>
    </row>
    <row r="43" spans="10:44" x14ac:dyDescent="0.25"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0"/>
      <c r="AC43" s="440"/>
      <c r="AD43" s="440"/>
      <c r="AE43" s="440"/>
      <c r="AF43" s="440"/>
      <c r="AG43" s="440"/>
      <c r="AH43" s="440"/>
      <c r="AI43" s="440"/>
      <c r="AJ43" s="440"/>
      <c r="AK43" s="440"/>
      <c r="AL43" s="440"/>
      <c r="AM43" s="440"/>
      <c r="AN43" s="440"/>
      <c r="AO43" s="440"/>
      <c r="AP43" s="440"/>
      <c r="AQ43" s="440"/>
      <c r="AR43" s="440"/>
    </row>
    <row r="44" spans="10:44" x14ac:dyDescent="0.25">
      <c r="J44" s="440"/>
      <c r="K44" s="440"/>
      <c r="L44" s="440"/>
      <c r="M44" s="440"/>
      <c r="N44" s="440"/>
      <c r="O44" s="440"/>
      <c r="P44" s="440"/>
      <c r="Q44" s="440"/>
      <c r="R44" s="440"/>
      <c r="S44" s="440"/>
      <c r="T44" s="440"/>
      <c r="U44" s="440"/>
      <c r="V44" s="440"/>
      <c r="W44" s="440"/>
      <c r="X44" s="440"/>
      <c r="Y44" s="440"/>
      <c r="Z44" s="440"/>
      <c r="AA44" s="440"/>
      <c r="AB44" s="440"/>
      <c r="AC44" s="440"/>
      <c r="AD44" s="440"/>
      <c r="AE44" s="440"/>
      <c r="AF44" s="440"/>
      <c r="AG44" s="440"/>
      <c r="AH44" s="440"/>
      <c r="AI44" s="440"/>
      <c r="AJ44" s="440"/>
      <c r="AK44" s="440"/>
      <c r="AL44" s="440"/>
      <c r="AM44" s="440"/>
      <c r="AN44" s="440"/>
      <c r="AO44" s="440"/>
      <c r="AP44" s="440"/>
      <c r="AQ44" s="440"/>
      <c r="AR44" s="440"/>
    </row>
    <row r="45" spans="10:44" x14ac:dyDescent="0.25">
      <c r="J45" s="440"/>
      <c r="K45" s="440"/>
      <c r="L45" s="440"/>
      <c r="M45" s="440"/>
      <c r="N45" s="440"/>
      <c r="O45" s="440"/>
      <c r="P45" s="440"/>
      <c r="Q45" s="440"/>
      <c r="R45" s="440"/>
      <c r="S45" s="440"/>
      <c r="T45" s="440"/>
      <c r="U45" s="440"/>
      <c r="V45" s="440"/>
      <c r="W45" s="440"/>
      <c r="X45" s="440"/>
      <c r="Y45" s="440"/>
      <c r="Z45" s="440"/>
      <c r="AA45" s="440"/>
      <c r="AB45" s="440"/>
      <c r="AC45" s="440"/>
      <c r="AD45" s="440"/>
      <c r="AE45" s="440"/>
      <c r="AF45" s="440"/>
      <c r="AG45" s="440"/>
      <c r="AH45" s="440"/>
      <c r="AI45" s="440"/>
      <c r="AJ45" s="440"/>
      <c r="AK45" s="440"/>
      <c r="AL45" s="440"/>
      <c r="AM45" s="440"/>
      <c r="AN45" s="440"/>
      <c r="AO45" s="440"/>
      <c r="AP45" s="440"/>
      <c r="AQ45" s="440"/>
      <c r="AR45" s="440"/>
    </row>
    <row r="46" spans="10:44" x14ac:dyDescent="0.25">
      <c r="J46" s="440"/>
      <c r="K46" s="440"/>
      <c r="L46" s="440"/>
      <c r="M46" s="440"/>
      <c r="N46" s="440"/>
      <c r="O46" s="440"/>
      <c r="P46" s="440"/>
      <c r="Q46" s="440"/>
      <c r="R46" s="440"/>
      <c r="S46" s="440"/>
      <c r="T46" s="440"/>
      <c r="U46" s="440"/>
      <c r="V46" s="440"/>
      <c r="W46" s="440"/>
      <c r="X46" s="440"/>
      <c r="Y46" s="440"/>
      <c r="Z46" s="440"/>
      <c r="AA46" s="440"/>
      <c r="AB46" s="440"/>
      <c r="AC46" s="440"/>
      <c r="AD46" s="440"/>
      <c r="AE46" s="440"/>
      <c r="AF46" s="440"/>
      <c r="AG46" s="440"/>
      <c r="AH46" s="440"/>
      <c r="AI46" s="440"/>
      <c r="AJ46" s="440"/>
      <c r="AK46" s="440"/>
      <c r="AL46" s="440"/>
      <c r="AM46" s="440"/>
      <c r="AN46" s="440"/>
      <c r="AO46" s="440"/>
      <c r="AP46" s="440"/>
      <c r="AQ46" s="440"/>
      <c r="AR46" s="440"/>
    </row>
    <row r="47" spans="10:44" x14ac:dyDescent="0.25">
      <c r="J47" s="440"/>
      <c r="K47" s="440"/>
      <c r="L47" s="440"/>
      <c r="M47" s="440"/>
      <c r="N47" s="440"/>
      <c r="O47" s="440"/>
      <c r="P47" s="440"/>
      <c r="Q47" s="440"/>
      <c r="R47" s="440"/>
      <c r="S47" s="440"/>
      <c r="T47" s="440"/>
      <c r="U47" s="440"/>
      <c r="V47" s="440"/>
      <c r="W47" s="440"/>
      <c r="X47" s="440"/>
      <c r="Y47" s="440"/>
      <c r="Z47" s="440"/>
      <c r="AA47" s="440"/>
      <c r="AB47" s="440"/>
      <c r="AC47" s="440"/>
      <c r="AD47" s="440"/>
      <c r="AE47" s="440"/>
      <c r="AF47" s="440"/>
      <c r="AG47" s="440"/>
      <c r="AH47" s="440"/>
      <c r="AI47" s="440"/>
      <c r="AJ47" s="440"/>
      <c r="AK47" s="440"/>
      <c r="AL47" s="440"/>
      <c r="AM47" s="440"/>
      <c r="AN47" s="440"/>
      <c r="AO47" s="440"/>
      <c r="AP47" s="440"/>
      <c r="AQ47" s="440"/>
      <c r="AR47" s="440"/>
    </row>
    <row r="48" spans="10:44" x14ac:dyDescent="0.25"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0"/>
      <c r="AA48" s="440"/>
      <c r="AB48" s="440"/>
      <c r="AC48" s="440"/>
      <c r="AD48" s="440"/>
      <c r="AE48" s="440"/>
      <c r="AF48" s="440"/>
      <c r="AG48" s="440"/>
      <c r="AH48" s="440"/>
      <c r="AI48" s="440"/>
      <c r="AJ48" s="440"/>
      <c r="AK48" s="440"/>
      <c r="AL48" s="440"/>
      <c r="AM48" s="440"/>
      <c r="AN48" s="440"/>
      <c r="AO48" s="440"/>
      <c r="AP48" s="440"/>
      <c r="AQ48" s="440"/>
      <c r="AR48" s="440"/>
    </row>
    <row r="49" spans="10:44" x14ac:dyDescent="0.25">
      <c r="J49" s="440"/>
      <c r="K49" s="440"/>
      <c r="L49" s="440"/>
      <c r="M49" s="440"/>
      <c r="N49" s="440"/>
      <c r="O49" s="440"/>
      <c r="P49" s="440"/>
      <c r="Q49" s="440"/>
      <c r="R49" s="440"/>
      <c r="S49" s="440"/>
      <c r="T49" s="440"/>
      <c r="U49" s="440"/>
      <c r="V49" s="440"/>
      <c r="W49" s="440"/>
      <c r="X49" s="440"/>
      <c r="Y49" s="440"/>
      <c r="Z49" s="440"/>
      <c r="AA49" s="440"/>
      <c r="AB49" s="440"/>
      <c r="AC49" s="440"/>
      <c r="AD49" s="440"/>
      <c r="AE49" s="440"/>
      <c r="AF49" s="440"/>
      <c r="AG49" s="440"/>
      <c r="AH49" s="440"/>
      <c r="AI49" s="440"/>
      <c r="AJ49" s="440"/>
      <c r="AK49" s="440"/>
      <c r="AL49" s="440"/>
      <c r="AM49" s="440"/>
      <c r="AN49" s="440"/>
      <c r="AO49" s="440"/>
      <c r="AP49" s="440"/>
      <c r="AQ49" s="440"/>
      <c r="AR49" s="440"/>
    </row>
    <row r="50" spans="10:44" x14ac:dyDescent="0.25">
      <c r="J50" s="440"/>
      <c r="K50" s="440"/>
      <c r="L50" s="440"/>
      <c r="M50" s="440"/>
      <c r="N50" s="440"/>
      <c r="O50" s="440"/>
      <c r="P50" s="440"/>
      <c r="Q50" s="440"/>
      <c r="R50" s="440"/>
      <c r="S50" s="440"/>
      <c r="T50" s="440"/>
      <c r="U50" s="440"/>
      <c r="V50" s="440"/>
      <c r="W50" s="440"/>
      <c r="X50" s="440"/>
      <c r="Y50" s="440"/>
      <c r="Z50" s="440"/>
      <c r="AA50" s="440"/>
      <c r="AB50" s="440"/>
      <c r="AC50" s="440"/>
      <c r="AD50" s="440"/>
      <c r="AE50" s="440"/>
      <c r="AF50" s="440"/>
      <c r="AG50" s="440"/>
      <c r="AH50" s="440"/>
      <c r="AI50" s="440"/>
      <c r="AJ50" s="440"/>
      <c r="AK50" s="440"/>
      <c r="AL50" s="440"/>
      <c r="AM50" s="440"/>
      <c r="AN50" s="440"/>
      <c r="AO50" s="440"/>
      <c r="AP50" s="440"/>
      <c r="AQ50" s="440"/>
      <c r="AR50" s="440"/>
    </row>
    <row r="51" spans="10:44" x14ac:dyDescent="0.25">
      <c r="J51" s="440"/>
      <c r="K51" s="440"/>
      <c r="L51" s="440"/>
      <c r="M51" s="440"/>
      <c r="N51" s="440"/>
      <c r="O51" s="440"/>
      <c r="P51" s="440"/>
      <c r="Q51" s="440"/>
      <c r="R51" s="440"/>
      <c r="S51" s="440"/>
      <c r="T51" s="440"/>
      <c r="U51" s="440"/>
      <c r="V51" s="440"/>
      <c r="W51" s="440"/>
      <c r="X51" s="440"/>
      <c r="Y51" s="440"/>
      <c r="Z51" s="440"/>
      <c r="AA51" s="440"/>
      <c r="AB51" s="440"/>
      <c r="AC51" s="440"/>
      <c r="AD51" s="440"/>
      <c r="AE51" s="440"/>
      <c r="AF51" s="440"/>
      <c r="AG51" s="440"/>
      <c r="AH51" s="440"/>
      <c r="AI51" s="440"/>
      <c r="AJ51" s="440"/>
      <c r="AK51" s="440"/>
      <c r="AL51" s="440"/>
      <c r="AM51" s="440"/>
      <c r="AN51" s="440"/>
      <c r="AO51" s="440"/>
      <c r="AP51" s="440"/>
      <c r="AQ51" s="440"/>
      <c r="AR51" s="440"/>
    </row>
    <row r="52" spans="10:44" x14ac:dyDescent="0.25">
      <c r="J52" s="440"/>
      <c r="K52" s="440"/>
      <c r="L52" s="440"/>
      <c r="M52" s="440"/>
      <c r="N52" s="440"/>
      <c r="O52" s="440"/>
      <c r="P52" s="440"/>
      <c r="Q52" s="440"/>
      <c r="R52" s="440"/>
      <c r="S52" s="440"/>
      <c r="T52" s="440"/>
      <c r="U52" s="440"/>
      <c r="V52" s="440"/>
      <c r="W52" s="440"/>
      <c r="X52" s="440"/>
      <c r="Y52" s="440"/>
      <c r="Z52" s="440"/>
      <c r="AA52" s="440"/>
      <c r="AB52" s="440"/>
      <c r="AC52" s="440"/>
      <c r="AD52" s="440"/>
      <c r="AE52" s="440"/>
      <c r="AF52" s="440"/>
      <c r="AG52" s="440"/>
      <c r="AH52" s="440"/>
      <c r="AI52" s="440"/>
      <c r="AJ52" s="440"/>
      <c r="AK52" s="440"/>
      <c r="AL52" s="440"/>
      <c r="AM52" s="440"/>
      <c r="AN52" s="440"/>
      <c r="AO52" s="440"/>
      <c r="AP52" s="440"/>
      <c r="AQ52" s="440"/>
      <c r="AR52" s="440"/>
    </row>
    <row r="53" spans="10:44" x14ac:dyDescent="0.25">
      <c r="J53" s="440"/>
      <c r="K53" s="440"/>
      <c r="L53" s="440"/>
      <c r="M53" s="440"/>
      <c r="N53" s="440"/>
      <c r="O53" s="440"/>
      <c r="P53" s="440"/>
      <c r="Q53" s="440"/>
      <c r="R53" s="440"/>
      <c r="S53" s="440"/>
      <c r="T53" s="440"/>
      <c r="U53" s="440"/>
      <c r="V53" s="440"/>
      <c r="W53" s="440"/>
      <c r="X53" s="440"/>
      <c r="Y53" s="440"/>
      <c r="Z53" s="440"/>
      <c r="AA53" s="440"/>
      <c r="AB53" s="440"/>
      <c r="AC53" s="440"/>
      <c r="AD53" s="440"/>
      <c r="AE53" s="440"/>
      <c r="AF53" s="440"/>
      <c r="AG53" s="440"/>
      <c r="AH53" s="440"/>
      <c r="AI53" s="440"/>
      <c r="AJ53" s="440"/>
      <c r="AK53" s="440"/>
      <c r="AL53" s="440"/>
      <c r="AM53" s="440"/>
      <c r="AN53" s="440"/>
      <c r="AO53" s="440"/>
      <c r="AP53" s="440"/>
      <c r="AQ53" s="440"/>
      <c r="AR53" s="440"/>
    </row>
    <row r="54" spans="10:44" x14ac:dyDescent="0.25"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0"/>
      <c r="AC54" s="440"/>
      <c r="AD54" s="440"/>
      <c r="AE54" s="440"/>
      <c r="AF54" s="440"/>
      <c r="AG54" s="440"/>
      <c r="AH54" s="440"/>
      <c r="AI54" s="440"/>
      <c r="AJ54" s="440"/>
      <c r="AK54" s="440"/>
      <c r="AL54" s="440"/>
      <c r="AM54" s="440"/>
      <c r="AN54" s="440"/>
      <c r="AO54" s="440"/>
      <c r="AP54" s="440"/>
      <c r="AQ54" s="440"/>
      <c r="AR54" s="440"/>
    </row>
    <row r="55" spans="10:44" x14ac:dyDescent="0.25">
      <c r="J55" s="440"/>
      <c r="K55" s="440"/>
      <c r="L55" s="440"/>
      <c r="M55" s="440"/>
      <c r="N55" s="440"/>
      <c r="O55" s="440"/>
      <c r="P55" s="440"/>
      <c r="Q55" s="440"/>
      <c r="R55" s="440"/>
      <c r="S55" s="440"/>
      <c r="T55" s="440"/>
      <c r="U55" s="440"/>
      <c r="V55" s="440"/>
      <c r="W55" s="440"/>
      <c r="X55" s="440"/>
      <c r="Y55" s="440"/>
      <c r="Z55" s="440"/>
      <c r="AA55" s="440"/>
      <c r="AB55" s="440"/>
      <c r="AC55" s="440"/>
      <c r="AD55" s="440"/>
      <c r="AE55" s="440"/>
      <c r="AF55" s="440"/>
      <c r="AG55" s="440"/>
      <c r="AH55" s="440"/>
      <c r="AI55" s="440"/>
      <c r="AJ55" s="440"/>
      <c r="AK55" s="440"/>
      <c r="AL55" s="440"/>
      <c r="AM55" s="440"/>
      <c r="AN55" s="440"/>
      <c r="AO55" s="440"/>
      <c r="AP55" s="440"/>
      <c r="AQ55" s="440"/>
      <c r="AR55" s="440"/>
    </row>
    <row r="56" spans="10:44" x14ac:dyDescent="0.25"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0"/>
      <c r="AA56" s="440"/>
      <c r="AB56" s="440"/>
      <c r="AC56" s="440"/>
      <c r="AD56" s="440"/>
      <c r="AE56" s="440"/>
      <c r="AF56" s="440"/>
      <c r="AG56" s="440"/>
      <c r="AH56" s="440"/>
      <c r="AI56" s="440"/>
      <c r="AJ56" s="440"/>
      <c r="AK56" s="440"/>
      <c r="AL56" s="440"/>
      <c r="AM56" s="440"/>
      <c r="AN56" s="440"/>
      <c r="AO56" s="440"/>
      <c r="AP56" s="440"/>
      <c r="AQ56" s="440"/>
      <c r="AR56" s="440"/>
    </row>
    <row r="57" spans="10:44" x14ac:dyDescent="0.25">
      <c r="J57" s="440"/>
      <c r="K57" s="440"/>
      <c r="L57" s="440"/>
      <c r="M57" s="440"/>
      <c r="N57" s="440"/>
      <c r="O57" s="440"/>
      <c r="P57" s="440"/>
      <c r="Q57" s="440"/>
      <c r="R57" s="440"/>
      <c r="S57" s="440"/>
      <c r="T57" s="440"/>
      <c r="U57" s="440"/>
      <c r="V57" s="440"/>
      <c r="W57" s="440"/>
      <c r="X57" s="440"/>
      <c r="Y57" s="440"/>
      <c r="Z57" s="440"/>
      <c r="AA57" s="440"/>
      <c r="AB57" s="440"/>
      <c r="AC57" s="440"/>
      <c r="AD57" s="440"/>
      <c r="AE57" s="440"/>
      <c r="AF57" s="440"/>
      <c r="AG57" s="440"/>
      <c r="AH57" s="440"/>
      <c r="AI57" s="440"/>
      <c r="AJ57" s="440"/>
      <c r="AK57" s="440"/>
      <c r="AL57" s="440"/>
      <c r="AM57" s="440"/>
      <c r="AN57" s="440"/>
      <c r="AO57" s="440"/>
      <c r="AP57" s="440"/>
      <c r="AQ57" s="440"/>
      <c r="AR57" s="440"/>
    </row>
    <row r="58" spans="10:44" x14ac:dyDescent="0.25">
      <c r="J58" s="440"/>
      <c r="K58" s="440"/>
      <c r="L58" s="440"/>
      <c r="M58" s="440"/>
      <c r="N58" s="440"/>
      <c r="O58" s="440"/>
      <c r="P58" s="440"/>
      <c r="Q58" s="440"/>
      <c r="R58" s="440"/>
      <c r="S58" s="440"/>
      <c r="T58" s="440"/>
      <c r="U58" s="440"/>
      <c r="V58" s="440"/>
      <c r="W58" s="440"/>
      <c r="X58" s="440"/>
      <c r="Y58" s="440"/>
      <c r="Z58" s="440"/>
      <c r="AA58" s="440"/>
      <c r="AB58" s="440"/>
      <c r="AC58" s="440"/>
      <c r="AD58" s="440"/>
      <c r="AE58" s="440"/>
      <c r="AF58" s="440"/>
      <c r="AG58" s="440"/>
      <c r="AH58" s="440"/>
      <c r="AI58" s="440"/>
      <c r="AJ58" s="440"/>
      <c r="AK58" s="440"/>
      <c r="AL58" s="440"/>
      <c r="AM58" s="440"/>
      <c r="AN58" s="440"/>
      <c r="AO58" s="440"/>
      <c r="AP58" s="440"/>
      <c r="AQ58" s="440"/>
      <c r="AR58" s="440"/>
    </row>
    <row r="59" spans="10:44" x14ac:dyDescent="0.25"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/>
      <c r="AA59" s="440"/>
      <c r="AB59" s="440"/>
      <c r="AC59" s="440"/>
      <c r="AD59" s="440"/>
      <c r="AE59" s="440"/>
      <c r="AF59" s="440"/>
      <c r="AG59" s="440"/>
      <c r="AH59" s="440"/>
      <c r="AI59" s="440"/>
      <c r="AJ59" s="440"/>
      <c r="AK59" s="440"/>
      <c r="AL59" s="440"/>
      <c r="AM59" s="440"/>
      <c r="AN59" s="440"/>
      <c r="AO59" s="440"/>
      <c r="AP59" s="440"/>
      <c r="AQ59" s="440"/>
      <c r="AR59" s="440"/>
    </row>
    <row r="60" spans="10:44" x14ac:dyDescent="0.25">
      <c r="J60" s="440"/>
      <c r="K60" s="440"/>
      <c r="L60" s="440"/>
      <c r="M60" s="440"/>
      <c r="N60" s="440"/>
      <c r="O60" s="440"/>
      <c r="P60" s="440"/>
      <c r="Q60" s="440"/>
      <c r="R60" s="440"/>
      <c r="S60" s="440"/>
      <c r="T60" s="440"/>
      <c r="U60" s="440"/>
      <c r="V60" s="440"/>
      <c r="W60" s="440"/>
      <c r="X60" s="440"/>
      <c r="Y60" s="440"/>
      <c r="Z60" s="440"/>
      <c r="AA60" s="440"/>
      <c r="AB60" s="440"/>
      <c r="AC60" s="440"/>
      <c r="AD60" s="440"/>
      <c r="AE60" s="440"/>
      <c r="AF60" s="440"/>
      <c r="AG60" s="440"/>
      <c r="AH60" s="440"/>
      <c r="AI60" s="440"/>
      <c r="AJ60" s="440"/>
      <c r="AK60" s="440"/>
      <c r="AL60" s="440"/>
      <c r="AM60" s="440"/>
      <c r="AN60" s="440"/>
      <c r="AO60" s="440"/>
      <c r="AP60" s="440"/>
      <c r="AQ60" s="440"/>
      <c r="AR60" s="440"/>
    </row>
    <row r="61" spans="10:44" x14ac:dyDescent="0.25">
      <c r="J61" s="440"/>
      <c r="K61" s="440"/>
      <c r="L61" s="440"/>
      <c r="M61" s="440"/>
      <c r="N61" s="440"/>
      <c r="O61" s="440"/>
      <c r="P61" s="440"/>
      <c r="Q61" s="440"/>
      <c r="R61" s="440"/>
      <c r="S61" s="440"/>
      <c r="T61" s="440"/>
      <c r="U61" s="440"/>
      <c r="V61" s="440"/>
      <c r="W61" s="440"/>
      <c r="X61" s="440"/>
      <c r="Y61" s="440"/>
      <c r="Z61" s="440"/>
      <c r="AA61" s="440"/>
      <c r="AB61" s="440"/>
      <c r="AC61" s="440"/>
      <c r="AD61" s="440"/>
      <c r="AE61" s="440"/>
      <c r="AF61" s="440"/>
      <c r="AG61" s="440"/>
      <c r="AH61" s="440"/>
      <c r="AI61" s="440"/>
      <c r="AJ61" s="440"/>
      <c r="AK61" s="440"/>
      <c r="AL61" s="440"/>
      <c r="AM61" s="440"/>
      <c r="AN61" s="440"/>
      <c r="AO61" s="440"/>
      <c r="AP61" s="440"/>
      <c r="AQ61" s="440"/>
      <c r="AR61" s="440"/>
    </row>
    <row r="62" spans="10:44" x14ac:dyDescent="0.25">
      <c r="J62" s="440"/>
      <c r="K62" s="440"/>
      <c r="L62" s="440"/>
      <c r="M62" s="440"/>
      <c r="N62" s="440"/>
      <c r="O62" s="440"/>
      <c r="P62" s="440"/>
      <c r="Q62" s="440"/>
      <c r="R62" s="440"/>
      <c r="S62" s="440"/>
      <c r="T62" s="440"/>
      <c r="U62" s="440"/>
      <c r="V62" s="440"/>
      <c r="W62" s="440"/>
      <c r="X62" s="440"/>
      <c r="Y62" s="440"/>
      <c r="Z62" s="440"/>
      <c r="AA62" s="440"/>
      <c r="AB62" s="440"/>
      <c r="AC62" s="440"/>
      <c r="AD62" s="440"/>
      <c r="AE62" s="440"/>
      <c r="AF62" s="440"/>
      <c r="AG62" s="440"/>
      <c r="AH62" s="440"/>
      <c r="AI62" s="440"/>
      <c r="AJ62" s="440"/>
      <c r="AK62" s="440"/>
      <c r="AL62" s="440"/>
      <c r="AM62" s="440"/>
      <c r="AN62" s="440"/>
      <c r="AO62" s="440"/>
      <c r="AP62" s="440"/>
      <c r="AQ62" s="440"/>
      <c r="AR62" s="440"/>
    </row>
    <row r="63" spans="10:44" x14ac:dyDescent="0.25">
      <c r="J63" s="440"/>
      <c r="K63" s="440"/>
      <c r="L63" s="440"/>
      <c r="M63" s="440"/>
      <c r="N63" s="440"/>
      <c r="O63" s="440"/>
      <c r="P63" s="440"/>
      <c r="Q63" s="440"/>
      <c r="R63" s="440"/>
      <c r="S63" s="440"/>
      <c r="T63" s="440"/>
      <c r="U63" s="440"/>
      <c r="V63" s="440"/>
      <c r="W63" s="440"/>
      <c r="X63" s="440"/>
      <c r="Y63" s="440"/>
      <c r="Z63" s="440"/>
      <c r="AA63" s="440"/>
      <c r="AB63" s="440"/>
      <c r="AC63" s="440"/>
      <c r="AD63" s="440"/>
      <c r="AE63" s="440"/>
      <c r="AF63" s="440"/>
      <c r="AG63" s="440"/>
      <c r="AH63" s="440"/>
      <c r="AI63" s="440"/>
      <c r="AJ63" s="440"/>
      <c r="AK63" s="440"/>
      <c r="AL63" s="440"/>
      <c r="AM63" s="440"/>
      <c r="AN63" s="440"/>
      <c r="AO63" s="440"/>
      <c r="AP63" s="440"/>
      <c r="AQ63" s="440"/>
      <c r="AR63" s="440"/>
    </row>
    <row r="64" spans="10:44" x14ac:dyDescent="0.25">
      <c r="J64" s="440"/>
      <c r="K64" s="440"/>
      <c r="L64" s="440"/>
      <c r="M64" s="440"/>
      <c r="N64" s="440"/>
      <c r="O64" s="440"/>
      <c r="P64" s="440"/>
      <c r="Q64" s="440"/>
      <c r="R64" s="440"/>
      <c r="S64" s="440"/>
      <c r="T64" s="440"/>
      <c r="U64" s="440"/>
      <c r="V64" s="440"/>
      <c r="W64" s="440"/>
      <c r="X64" s="440"/>
      <c r="Y64" s="440"/>
      <c r="Z64" s="440"/>
      <c r="AA64" s="440"/>
      <c r="AB64" s="440"/>
      <c r="AC64" s="440"/>
      <c r="AD64" s="440"/>
      <c r="AE64" s="440"/>
      <c r="AF64" s="440"/>
      <c r="AG64" s="440"/>
      <c r="AH64" s="440"/>
      <c r="AI64" s="440"/>
      <c r="AJ64" s="440"/>
      <c r="AK64" s="440"/>
      <c r="AL64" s="440"/>
      <c r="AM64" s="440"/>
      <c r="AN64" s="440"/>
      <c r="AO64" s="440"/>
      <c r="AP64" s="440"/>
      <c r="AQ64" s="440"/>
      <c r="AR64" s="440"/>
    </row>
    <row r="65" spans="10:44" x14ac:dyDescent="0.25"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0"/>
      <c r="AC65" s="440"/>
      <c r="AD65" s="440"/>
      <c r="AE65" s="440"/>
      <c r="AF65" s="440"/>
      <c r="AG65" s="440"/>
      <c r="AH65" s="440"/>
      <c r="AI65" s="440"/>
      <c r="AJ65" s="440"/>
      <c r="AK65" s="440"/>
      <c r="AL65" s="440"/>
      <c r="AM65" s="440"/>
      <c r="AN65" s="440"/>
      <c r="AO65" s="440"/>
      <c r="AP65" s="440"/>
      <c r="AQ65" s="440"/>
      <c r="AR65" s="440"/>
    </row>
    <row r="66" spans="10:44" x14ac:dyDescent="0.25">
      <c r="J66" s="440"/>
      <c r="K66" s="440"/>
      <c r="L66" s="440"/>
      <c r="M66" s="440"/>
      <c r="N66" s="440"/>
      <c r="O66" s="440"/>
      <c r="P66" s="440"/>
      <c r="Q66" s="440"/>
      <c r="R66" s="440"/>
      <c r="S66" s="440"/>
      <c r="T66" s="440"/>
      <c r="U66" s="440"/>
      <c r="V66" s="440"/>
      <c r="W66" s="440"/>
      <c r="X66" s="440"/>
      <c r="Y66" s="440"/>
      <c r="Z66" s="440"/>
      <c r="AA66" s="440"/>
      <c r="AB66" s="440"/>
      <c r="AC66" s="440"/>
      <c r="AD66" s="440"/>
      <c r="AE66" s="440"/>
      <c r="AF66" s="440"/>
      <c r="AG66" s="440"/>
      <c r="AH66" s="440"/>
      <c r="AI66" s="440"/>
      <c r="AJ66" s="440"/>
      <c r="AK66" s="440"/>
      <c r="AL66" s="440"/>
      <c r="AM66" s="440"/>
      <c r="AN66" s="440"/>
      <c r="AO66" s="440"/>
      <c r="AP66" s="440"/>
      <c r="AQ66" s="440"/>
      <c r="AR66" s="440"/>
    </row>
    <row r="67" spans="10:44" x14ac:dyDescent="0.25">
      <c r="J67" s="440"/>
      <c r="K67" s="440"/>
      <c r="L67" s="440"/>
      <c r="M67" s="440"/>
      <c r="N67" s="440"/>
      <c r="O67" s="440"/>
      <c r="P67" s="440"/>
      <c r="Q67" s="440"/>
      <c r="R67" s="440"/>
      <c r="S67" s="440"/>
      <c r="T67" s="440"/>
      <c r="U67" s="440"/>
      <c r="V67" s="440"/>
      <c r="W67" s="440"/>
      <c r="X67" s="440"/>
      <c r="Y67" s="440"/>
      <c r="Z67" s="440"/>
      <c r="AA67" s="440"/>
      <c r="AB67" s="440"/>
      <c r="AC67" s="440"/>
      <c r="AD67" s="440"/>
      <c r="AE67" s="440"/>
      <c r="AF67" s="440"/>
      <c r="AG67" s="440"/>
      <c r="AH67" s="440"/>
      <c r="AI67" s="440"/>
      <c r="AJ67" s="440"/>
      <c r="AK67" s="440"/>
      <c r="AL67" s="440"/>
      <c r="AM67" s="440"/>
      <c r="AN67" s="440"/>
      <c r="AO67" s="440"/>
      <c r="AP67" s="440"/>
      <c r="AQ67" s="440"/>
      <c r="AR67" s="440"/>
    </row>
    <row r="68" spans="10:44" x14ac:dyDescent="0.25">
      <c r="J68" s="440"/>
      <c r="K68" s="440"/>
      <c r="L68" s="440"/>
      <c r="M68" s="440"/>
      <c r="N68" s="440"/>
      <c r="O68" s="440"/>
      <c r="P68" s="440"/>
      <c r="Q68" s="440"/>
      <c r="R68" s="440"/>
      <c r="S68" s="440"/>
      <c r="T68" s="440"/>
      <c r="U68" s="440"/>
      <c r="V68" s="440"/>
      <c r="W68" s="440"/>
      <c r="X68" s="440"/>
      <c r="Y68" s="440"/>
      <c r="Z68" s="440"/>
      <c r="AA68" s="440"/>
      <c r="AB68" s="440"/>
      <c r="AC68" s="440"/>
      <c r="AD68" s="440"/>
      <c r="AE68" s="440"/>
      <c r="AF68" s="440"/>
      <c r="AG68" s="440"/>
      <c r="AH68" s="440"/>
      <c r="AI68" s="440"/>
      <c r="AJ68" s="440"/>
      <c r="AK68" s="440"/>
      <c r="AL68" s="440"/>
      <c r="AM68" s="440"/>
      <c r="AN68" s="440"/>
      <c r="AO68" s="440"/>
      <c r="AP68" s="440"/>
      <c r="AQ68" s="440"/>
      <c r="AR68" s="440"/>
    </row>
    <row r="69" spans="10:44" x14ac:dyDescent="0.25">
      <c r="J69" s="440"/>
      <c r="K69" s="440"/>
      <c r="L69" s="440"/>
      <c r="M69" s="440"/>
      <c r="N69" s="440"/>
      <c r="O69" s="440"/>
      <c r="P69" s="440"/>
      <c r="Q69" s="440"/>
      <c r="R69" s="440"/>
      <c r="S69" s="440"/>
      <c r="T69" s="440"/>
      <c r="U69" s="440"/>
      <c r="V69" s="440"/>
      <c r="W69" s="440"/>
      <c r="X69" s="440"/>
      <c r="Y69" s="440"/>
      <c r="Z69" s="440"/>
      <c r="AA69" s="440"/>
      <c r="AB69" s="440"/>
      <c r="AC69" s="440"/>
      <c r="AD69" s="440"/>
      <c r="AE69" s="440"/>
      <c r="AF69" s="440"/>
      <c r="AG69" s="440"/>
      <c r="AH69" s="440"/>
      <c r="AI69" s="440"/>
      <c r="AJ69" s="440"/>
      <c r="AK69" s="440"/>
      <c r="AL69" s="440"/>
      <c r="AM69" s="440"/>
      <c r="AN69" s="440"/>
      <c r="AO69" s="440"/>
      <c r="AP69" s="440"/>
      <c r="AQ69" s="440"/>
      <c r="AR69" s="440"/>
    </row>
    <row r="70" spans="10:44" x14ac:dyDescent="0.25">
      <c r="J70" s="440"/>
      <c r="K70" s="440"/>
      <c r="L70" s="440"/>
      <c r="M70" s="440"/>
      <c r="N70" s="440"/>
      <c r="O70" s="440"/>
      <c r="P70" s="440"/>
      <c r="Q70" s="440"/>
      <c r="R70" s="440"/>
      <c r="S70" s="440"/>
      <c r="T70" s="440"/>
      <c r="U70" s="440"/>
      <c r="V70" s="440"/>
      <c r="W70" s="440"/>
      <c r="X70" s="440"/>
      <c r="Y70" s="440"/>
      <c r="Z70" s="440"/>
      <c r="AA70" s="440"/>
      <c r="AB70" s="440"/>
      <c r="AC70" s="440"/>
      <c r="AD70" s="440"/>
      <c r="AE70" s="440"/>
      <c r="AF70" s="440"/>
      <c r="AG70" s="440"/>
      <c r="AH70" s="440"/>
      <c r="AI70" s="440"/>
      <c r="AJ70" s="440"/>
      <c r="AK70" s="440"/>
      <c r="AL70" s="440"/>
      <c r="AM70" s="440"/>
      <c r="AN70" s="440"/>
      <c r="AO70" s="440"/>
      <c r="AP70" s="440"/>
      <c r="AQ70" s="440"/>
      <c r="AR70" s="440"/>
    </row>
    <row r="71" spans="10:44" x14ac:dyDescent="0.25">
      <c r="J71" s="440"/>
      <c r="K71" s="440"/>
      <c r="L71" s="440"/>
      <c r="M71" s="440"/>
      <c r="N71" s="440"/>
      <c r="O71" s="440"/>
      <c r="P71" s="440"/>
      <c r="Q71" s="440"/>
      <c r="R71" s="440"/>
      <c r="S71" s="440"/>
      <c r="T71" s="440"/>
      <c r="U71" s="440"/>
      <c r="V71" s="440"/>
      <c r="W71" s="440"/>
      <c r="X71" s="440"/>
      <c r="Y71" s="440"/>
      <c r="Z71" s="440"/>
      <c r="AA71" s="440"/>
      <c r="AB71" s="440"/>
      <c r="AC71" s="440"/>
      <c r="AD71" s="440"/>
      <c r="AE71" s="440"/>
      <c r="AF71" s="440"/>
      <c r="AG71" s="440"/>
      <c r="AH71" s="440"/>
      <c r="AI71" s="440"/>
      <c r="AJ71" s="440"/>
      <c r="AK71" s="440"/>
      <c r="AL71" s="440"/>
      <c r="AM71" s="440"/>
      <c r="AN71" s="440"/>
      <c r="AO71" s="440"/>
      <c r="AP71" s="440"/>
      <c r="AQ71" s="440"/>
      <c r="AR71" s="440"/>
    </row>
    <row r="72" spans="10:44" x14ac:dyDescent="0.25">
      <c r="J72" s="440"/>
      <c r="K72" s="440"/>
      <c r="L72" s="440"/>
      <c r="M72" s="440"/>
      <c r="N72" s="440"/>
      <c r="O72" s="440"/>
      <c r="P72" s="440"/>
      <c r="Q72" s="440"/>
      <c r="R72" s="440"/>
      <c r="S72" s="440"/>
      <c r="T72" s="440"/>
      <c r="U72" s="440"/>
      <c r="V72" s="440"/>
      <c r="W72" s="440"/>
      <c r="X72" s="440"/>
      <c r="Y72" s="440"/>
      <c r="Z72" s="440"/>
      <c r="AA72" s="440"/>
      <c r="AB72" s="440"/>
      <c r="AC72" s="440"/>
      <c r="AD72" s="440"/>
      <c r="AE72" s="440"/>
      <c r="AF72" s="440"/>
      <c r="AG72" s="440"/>
      <c r="AH72" s="440"/>
      <c r="AI72" s="440"/>
      <c r="AJ72" s="440"/>
      <c r="AK72" s="440"/>
      <c r="AL72" s="440"/>
      <c r="AM72" s="440"/>
      <c r="AN72" s="440"/>
      <c r="AO72" s="440"/>
      <c r="AP72" s="440"/>
      <c r="AQ72" s="440"/>
      <c r="AR72" s="440"/>
    </row>
    <row r="73" spans="10:44" x14ac:dyDescent="0.25">
      <c r="J73" s="440"/>
      <c r="K73" s="440"/>
      <c r="L73" s="440"/>
      <c r="M73" s="440"/>
      <c r="N73" s="440"/>
      <c r="O73" s="440"/>
      <c r="P73" s="440"/>
      <c r="Q73" s="440"/>
      <c r="R73" s="440"/>
      <c r="S73" s="440"/>
      <c r="T73" s="440"/>
      <c r="U73" s="440"/>
      <c r="V73" s="440"/>
      <c r="W73" s="440"/>
      <c r="X73" s="440"/>
      <c r="Y73" s="440"/>
      <c r="Z73" s="440"/>
      <c r="AA73" s="440"/>
      <c r="AB73" s="440"/>
      <c r="AC73" s="440"/>
      <c r="AD73" s="440"/>
      <c r="AE73" s="440"/>
      <c r="AF73" s="440"/>
      <c r="AG73" s="440"/>
      <c r="AH73" s="440"/>
      <c r="AI73" s="440"/>
      <c r="AJ73" s="440"/>
      <c r="AK73" s="440"/>
      <c r="AL73" s="440"/>
      <c r="AM73" s="440"/>
      <c r="AN73" s="440"/>
      <c r="AO73" s="440"/>
      <c r="AP73" s="440"/>
      <c r="AQ73" s="440"/>
      <c r="AR73" s="440"/>
    </row>
    <row r="74" spans="10:44" x14ac:dyDescent="0.25">
      <c r="J74" s="440"/>
      <c r="K74" s="440"/>
      <c r="L74" s="440"/>
      <c r="M74" s="440"/>
      <c r="N74" s="440"/>
      <c r="O74" s="440"/>
      <c r="P74" s="440"/>
      <c r="Q74" s="440"/>
      <c r="R74" s="440"/>
      <c r="S74" s="440"/>
      <c r="T74" s="440"/>
      <c r="U74" s="440"/>
      <c r="V74" s="440"/>
      <c r="W74" s="440"/>
      <c r="X74" s="440"/>
      <c r="Y74" s="440"/>
      <c r="Z74" s="440"/>
      <c r="AA74" s="440"/>
      <c r="AB74" s="440"/>
      <c r="AC74" s="440"/>
      <c r="AD74" s="440"/>
      <c r="AE74" s="440"/>
      <c r="AF74" s="440"/>
      <c r="AG74" s="440"/>
      <c r="AH74" s="440"/>
      <c r="AI74" s="440"/>
      <c r="AJ74" s="440"/>
      <c r="AK74" s="440"/>
      <c r="AL74" s="440"/>
      <c r="AM74" s="440"/>
      <c r="AN74" s="440"/>
      <c r="AO74" s="440"/>
      <c r="AP74" s="440"/>
      <c r="AQ74" s="440"/>
      <c r="AR74" s="440"/>
    </row>
    <row r="75" spans="10:44" x14ac:dyDescent="0.25">
      <c r="J75" s="440"/>
      <c r="K75" s="440"/>
      <c r="L75" s="440"/>
      <c r="M75" s="440"/>
      <c r="N75" s="440"/>
      <c r="O75" s="440"/>
      <c r="P75" s="440"/>
      <c r="Q75" s="440"/>
      <c r="R75" s="440"/>
      <c r="S75" s="440"/>
      <c r="T75" s="440"/>
      <c r="U75" s="440"/>
      <c r="V75" s="440"/>
      <c r="W75" s="440"/>
      <c r="X75" s="440"/>
      <c r="Y75" s="440"/>
      <c r="Z75" s="440"/>
      <c r="AA75" s="440"/>
      <c r="AB75" s="440"/>
      <c r="AC75" s="440"/>
      <c r="AD75" s="440"/>
      <c r="AE75" s="440"/>
      <c r="AF75" s="440"/>
      <c r="AG75" s="440"/>
      <c r="AH75" s="440"/>
      <c r="AI75" s="440"/>
      <c r="AJ75" s="440"/>
      <c r="AK75" s="440"/>
      <c r="AL75" s="440"/>
      <c r="AM75" s="440"/>
      <c r="AN75" s="440"/>
      <c r="AO75" s="440"/>
      <c r="AP75" s="440"/>
      <c r="AQ75" s="440"/>
      <c r="AR75" s="440"/>
    </row>
    <row r="76" spans="10:44" x14ac:dyDescent="0.25">
      <c r="J76" s="440"/>
      <c r="K76" s="440"/>
      <c r="L76" s="440"/>
      <c r="M76" s="440"/>
      <c r="N76" s="440"/>
      <c r="O76" s="440"/>
      <c r="P76" s="440"/>
      <c r="Q76" s="440"/>
      <c r="R76" s="440"/>
      <c r="S76" s="440"/>
      <c r="T76" s="440"/>
      <c r="U76" s="440"/>
      <c r="V76" s="440"/>
      <c r="W76" s="440"/>
      <c r="X76" s="440"/>
      <c r="Y76" s="440"/>
      <c r="Z76" s="440"/>
      <c r="AA76" s="440"/>
      <c r="AB76" s="440"/>
      <c r="AC76" s="440"/>
      <c r="AD76" s="440"/>
      <c r="AE76" s="440"/>
      <c r="AF76" s="440"/>
      <c r="AG76" s="440"/>
      <c r="AH76" s="440"/>
      <c r="AI76" s="440"/>
      <c r="AJ76" s="440"/>
      <c r="AK76" s="440"/>
      <c r="AL76" s="440"/>
      <c r="AM76" s="440"/>
      <c r="AN76" s="440"/>
      <c r="AO76" s="440"/>
      <c r="AP76" s="440"/>
      <c r="AQ76" s="440"/>
      <c r="AR76" s="440"/>
    </row>
    <row r="77" spans="10:44" x14ac:dyDescent="0.25">
      <c r="J77" s="440"/>
      <c r="K77" s="440"/>
      <c r="L77" s="440"/>
      <c r="M77" s="440"/>
      <c r="N77" s="440"/>
      <c r="O77" s="440"/>
      <c r="P77" s="440"/>
      <c r="Q77" s="440"/>
      <c r="R77" s="440"/>
      <c r="S77" s="440"/>
      <c r="T77" s="440"/>
      <c r="U77" s="440"/>
      <c r="V77" s="440"/>
      <c r="W77" s="440"/>
      <c r="X77" s="440"/>
      <c r="Y77" s="440"/>
      <c r="Z77" s="440"/>
      <c r="AA77" s="440"/>
      <c r="AB77" s="440"/>
      <c r="AC77" s="440"/>
      <c r="AD77" s="440"/>
      <c r="AE77" s="440"/>
      <c r="AF77" s="440"/>
      <c r="AG77" s="440"/>
      <c r="AH77" s="440"/>
      <c r="AI77" s="440"/>
      <c r="AJ77" s="440"/>
      <c r="AK77" s="440"/>
      <c r="AL77" s="440"/>
      <c r="AM77" s="440"/>
      <c r="AN77" s="440"/>
      <c r="AO77" s="440"/>
      <c r="AP77" s="440"/>
      <c r="AQ77" s="440"/>
      <c r="AR77" s="440"/>
    </row>
    <row r="78" spans="10:44" x14ac:dyDescent="0.25">
      <c r="J78" s="440"/>
      <c r="K78" s="440"/>
      <c r="L78" s="440"/>
      <c r="M78" s="440"/>
      <c r="N78" s="440"/>
      <c r="O78" s="440"/>
      <c r="P78" s="440"/>
      <c r="Q78" s="440"/>
      <c r="R78" s="440"/>
      <c r="S78" s="440"/>
      <c r="T78" s="440"/>
      <c r="U78" s="440"/>
      <c r="V78" s="440"/>
      <c r="W78" s="440"/>
      <c r="X78" s="440"/>
      <c r="Y78" s="440"/>
      <c r="Z78" s="440"/>
      <c r="AA78" s="440"/>
      <c r="AB78" s="440"/>
      <c r="AC78" s="440"/>
      <c r="AD78" s="440"/>
      <c r="AE78" s="440"/>
      <c r="AF78" s="440"/>
      <c r="AG78" s="440"/>
      <c r="AH78" s="440"/>
      <c r="AI78" s="440"/>
      <c r="AJ78" s="440"/>
      <c r="AK78" s="440"/>
      <c r="AL78" s="440"/>
      <c r="AM78" s="440"/>
      <c r="AN78" s="440"/>
      <c r="AO78" s="440"/>
      <c r="AP78" s="440"/>
      <c r="AQ78" s="440"/>
      <c r="AR78" s="440"/>
    </row>
    <row r="79" spans="10:44" x14ac:dyDescent="0.25">
      <c r="J79" s="440"/>
      <c r="K79" s="440"/>
      <c r="L79" s="440"/>
      <c r="M79" s="440"/>
      <c r="N79" s="440"/>
      <c r="O79" s="440"/>
      <c r="P79" s="440"/>
      <c r="Q79" s="440"/>
      <c r="R79" s="440"/>
      <c r="S79" s="440"/>
      <c r="T79" s="440"/>
      <c r="U79" s="440"/>
      <c r="V79" s="440"/>
      <c r="W79" s="440"/>
      <c r="X79" s="440"/>
      <c r="Y79" s="440"/>
      <c r="Z79" s="440"/>
      <c r="AA79" s="440"/>
      <c r="AB79" s="440"/>
      <c r="AC79" s="440"/>
      <c r="AD79" s="440"/>
      <c r="AE79" s="440"/>
      <c r="AF79" s="440"/>
      <c r="AG79" s="440"/>
      <c r="AH79" s="440"/>
      <c r="AI79" s="440"/>
      <c r="AJ79" s="440"/>
      <c r="AK79" s="440"/>
      <c r="AL79" s="440"/>
      <c r="AM79" s="440"/>
      <c r="AN79" s="440"/>
      <c r="AO79" s="440"/>
      <c r="AP79" s="440"/>
      <c r="AQ79" s="440"/>
      <c r="AR79" s="440"/>
    </row>
    <row r="80" spans="10:44" x14ac:dyDescent="0.25">
      <c r="J80" s="440"/>
      <c r="K80" s="440"/>
      <c r="L80" s="440"/>
      <c r="M80" s="440"/>
      <c r="N80" s="440"/>
      <c r="O80" s="440"/>
      <c r="P80" s="440"/>
      <c r="Q80" s="440"/>
      <c r="R80" s="440"/>
      <c r="S80" s="440"/>
      <c r="T80" s="440"/>
      <c r="U80" s="440"/>
      <c r="V80" s="440"/>
      <c r="W80" s="440"/>
      <c r="X80" s="440"/>
      <c r="Y80" s="440"/>
      <c r="Z80" s="440"/>
      <c r="AA80" s="440"/>
      <c r="AB80" s="440"/>
      <c r="AC80" s="440"/>
      <c r="AD80" s="440"/>
      <c r="AE80" s="440"/>
      <c r="AF80" s="440"/>
      <c r="AG80" s="440"/>
      <c r="AH80" s="440"/>
      <c r="AI80" s="440"/>
      <c r="AJ80" s="440"/>
      <c r="AK80" s="440"/>
      <c r="AL80" s="440"/>
      <c r="AM80" s="440"/>
      <c r="AN80" s="440"/>
      <c r="AO80" s="440"/>
      <c r="AP80" s="440"/>
      <c r="AQ80" s="440"/>
      <c r="AR80" s="440"/>
    </row>
  </sheetData>
  <mergeCells count="102">
    <mergeCell ref="L27:O27"/>
    <mergeCell ref="AK27:AM27"/>
    <mergeCell ref="A29:D29"/>
    <mergeCell ref="E29:G29"/>
    <mergeCell ref="H29:I29"/>
    <mergeCell ref="J29:K29"/>
    <mergeCell ref="L29:O29"/>
    <mergeCell ref="P29:U29"/>
    <mergeCell ref="V29:Z29"/>
    <mergeCell ref="AA29:AD29"/>
    <mergeCell ref="AE29:AG29"/>
    <mergeCell ref="AH29:AJ29"/>
    <mergeCell ref="AK29:AM29"/>
    <mergeCell ref="P27:U27"/>
    <mergeCell ref="V27:Z27"/>
    <mergeCell ref="AA27:AD27"/>
    <mergeCell ref="AE27:AG27"/>
    <mergeCell ref="AH25:AJ25"/>
    <mergeCell ref="A25:D25"/>
    <mergeCell ref="E25:G25"/>
    <mergeCell ref="H25:I25"/>
    <mergeCell ref="J25:K25"/>
    <mergeCell ref="L25:O25"/>
    <mergeCell ref="AK25:AM25"/>
    <mergeCell ref="A26:D26"/>
    <mergeCell ref="E26:G26"/>
    <mergeCell ref="H26:I26"/>
    <mergeCell ref="J26:K26"/>
    <mergeCell ref="L26:O26"/>
    <mergeCell ref="P26:U26"/>
    <mergeCell ref="V26:Z26"/>
    <mergeCell ref="AA26:AD26"/>
    <mergeCell ref="AE26:AG26"/>
    <mergeCell ref="AH26:AJ26"/>
    <mergeCell ref="AK26:AM26"/>
    <mergeCell ref="P25:U25"/>
    <mergeCell ref="V25:Z25"/>
    <mergeCell ref="AA25:AD25"/>
    <mergeCell ref="AE25:AG25"/>
    <mergeCell ref="Z19:AK19"/>
    <mergeCell ref="A23:D24"/>
    <mergeCell ref="E23:K23"/>
    <mergeCell ref="L23:O23"/>
    <mergeCell ref="P23:Z23"/>
    <mergeCell ref="AA23:AD24"/>
    <mergeCell ref="AE23:AG24"/>
    <mergeCell ref="AH23:AJ24"/>
    <mergeCell ref="AK23:AM24"/>
    <mergeCell ref="E24:G24"/>
    <mergeCell ref="H24:I24"/>
    <mergeCell ref="J24:K24"/>
    <mergeCell ref="L24:O24"/>
    <mergeCell ref="P24:U24"/>
    <mergeCell ref="V24:Z24"/>
    <mergeCell ref="AN23:AP24"/>
    <mergeCell ref="AN25:AP25"/>
    <mergeCell ref="AQ25:AS25"/>
    <mergeCell ref="K5:AK5"/>
    <mergeCell ref="A6:BA6"/>
    <mergeCell ref="A7:A10"/>
    <mergeCell ref="B7:E7"/>
    <mergeCell ref="F7:J7"/>
    <mergeCell ref="K7:N7"/>
    <mergeCell ref="O7:R7"/>
    <mergeCell ref="S7:W7"/>
    <mergeCell ref="X7:AA7"/>
    <mergeCell ref="AB7:AE7"/>
    <mergeCell ref="AF7:AJ7"/>
    <mergeCell ref="AK7:AN7"/>
    <mergeCell ref="AO7:AR7"/>
    <mergeCell ref="AS7:AW7"/>
    <mergeCell ref="AX7:BA7"/>
    <mergeCell ref="D16:J16"/>
    <mergeCell ref="P16:V16"/>
    <mergeCell ref="D17:J17"/>
    <mergeCell ref="P17:V17"/>
    <mergeCell ref="AJ17:AP17"/>
    <mergeCell ref="Z18:AK18"/>
    <mergeCell ref="AN29:AP29"/>
    <mergeCell ref="AQ29:AS29"/>
    <mergeCell ref="AN26:AP26"/>
    <mergeCell ref="AQ26:AS26"/>
    <mergeCell ref="AN27:AP27"/>
    <mergeCell ref="AQ27:AS27"/>
    <mergeCell ref="AN28:AP28"/>
    <mergeCell ref="AQ28:AS28"/>
    <mergeCell ref="A28:D28"/>
    <mergeCell ref="E28:G28"/>
    <mergeCell ref="H28:I28"/>
    <mergeCell ref="J28:K28"/>
    <mergeCell ref="L28:O28"/>
    <mergeCell ref="P28:U28"/>
    <mergeCell ref="V28:Z28"/>
    <mergeCell ref="AA28:AD28"/>
    <mergeCell ref="AE28:AG28"/>
    <mergeCell ref="AH28:AJ28"/>
    <mergeCell ref="AK28:AM28"/>
    <mergeCell ref="AH27:AJ27"/>
    <mergeCell ref="A27:D27"/>
    <mergeCell ref="E27:G27"/>
    <mergeCell ref="H27:I27"/>
    <mergeCell ref="J27:K27"/>
  </mergeCells>
  <pageMargins left="0.70866141732283472" right="0.70866141732283472" top="0.74803149606299213" bottom="0.74803149606299213" header="0.31496062992125984" footer="0.31496062992125984"/>
  <pageSetup paperSize="9" scale="56" fitToHeight="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N93"/>
  <sheetViews>
    <sheetView tabSelected="1" view="pageBreakPreview" topLeftCell="A60" zoomScaleSheetLayoutView="100" workbookViewId="0">
      <selection activeCell="B77" sqref="B77"/>
    </sheetView>
  </sheetViews>
  <sheetFormatPr defaultRowHeight="15" x14ac:dyDescent="0.25"/>
  <cols>
    <col min="1" max="1" width="9.140625" customWidth="1"/>
    <col min="2" max="2" width="21.5703125" customWidth="1"/>
    <col min="3" max="3" width="44.140625" customWidth="1"/>
    <col min="4" max="4" width="6.28515625" style="104" customWidth="1"/>
    <col min="5" max="5" width="4.5703125" customWidth="1"/>
    <col min="6" max="6" width="8.5703125" customWidth="1"/>
    <col min="7" max="7" width="4.28515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29" width="9.140625" style="54" hidden="1" customWidth="1"/>
    <col min="30" max="39" width="9.140625" style="288"/>
  </cols>
  <sheetData>
    <row r="1" spans="1:40" ht="15" customHeight="1" x14ac:dyDescent="0.25">
      <c r="A1" s="773" t="s">
        <v>154</v>
      </c>
      <c r="B1" s="773"/>
      <c r="C1" s="773"/>
      <c r="D1" s="773"/>
      <c r="E1" s="773"/>
      <c r="F1" s="773"/>
      <c r="G1" s="773"/>
      <c r="H1" s="773"/>
      <c r="I1" s="773"/>
      <c r="J1" s="773"/>
      <c r="K1" s="773"/>
      <c r="L1" s="773"/>
      <c r="M1" s="773"/>
      <c r="N1" s="773"/>
      <c r="O1" s="773"/>
      <c r="P1" s="773"/>
      <c r="Q1" s="773"/>
      <c r="R1" s="773"/>
      <c r="S1" s="773"/>
      <c r="T1" s="773"/>
      <c r="U1" s="773"/>
      <c r="V1" s="773"/>
      <c r="W1" s="773"/>
      <c r="X1" s="773"/>
      <c r="Y1" s="773"/>
      <c r="Z1" s="773"/>
      <c r="AA1" s="773"/>
      <c r="AB1" s="773"/>
      <c r="AC1" s="334"/>
    </row>
    <row r="2" spans="1:40" ht="15" customHeight="1" x14ac:dyDescent="0.25">
      <c r="A2" s="774" t="s">
        <v>0</v>
      </c>
      <c r="B2" s="775" t="s">
        <v>153</v>
      </c>
      <c r="C2" s="747" t="s">
        <v>172</v>
      </c>
      <c r="D2" s="777" t="s">
        <v>137</v>
      </c>
      <c r="E2" s="780" t="s">
        <v>173</v>
      </c>
      <c r="F2" s="781"/>
      <c r="G2" s="483"/>
      <c r="H2" s="780" t="s">
        <v>178</v>
      </c>
      <c r="I2" s="781"/>
      <c r="J2" s="781"/>
      <c r="K2" s="781"/>
      <c r="L2" s="781"/>
      <c r="M2" s="781"/>
      <c r="N2" s="781"/>
      <c r="O2" s="781"/>
      <c r="P2" s="781"/>
      <c r="Q2" s="781"/>
      <c r="R2" s="781"/>
      <c r="S2" s="781"/>
      <c r="T2" s="781"/>
      <c r="U2" s="781"/>
      <c r="V2" s="781"/>
      <c r="W2" s="781"/>
      <c r="X2" s="781"/>
      <c r="Y2" s="781"/>
      <c r="Z2" s="781"/>
      <c r="AA2" s="781"/>
      <c r="AB2" s="782"/>
      <c r="AC2" s="335"/>
    </row>
    <row r="3" spans="1:40" ht="21.75" customHeight="1" x14ac:dyDescent="0.25">
      <c r="A3" s="774"/>
      <c r="B3" s="775"/>
      <c r="C3" s="776"/>
      <c r="D3" s="778"/>
      <c r="E3" s="783" t="s">
        <v>174</v>
      </c>
      <c r="F3" s="784"/>
      <c r="G3" s="785"/>
      <c r="H3" s="786" t="s">
        <v>177</v>
      </c>
      <c r="I3" s="780" t="s">
        <v>179</v>
      </c>
      <c r="J3" s="781"/>
      <c r="K3" s="781"/>
      <c r="L3" s="782"/>
      <c r="M3" s="780" t="s">
        <v>185</v>
      </c>
      <c r="N3" s="781"/>
      <c r="O3" s="781"/>
      <c r="P3" s="781"/>
      <c r="Q3" s="781"/>
      <c r="R3" s="781"/>
      <c r="S3" s="781"/>
      <c r="T3" s="781"/>
      <c r="U3" s="781"/>
      <c r="V3" s="781"/>
      <c r="W3" s="781"/>
      <c r="X3" s="781"/>
      <c r="Y3" s="781"/>
      <c r="Z3" s="781"/>
      <c r="AA3" s="781"/>
      <c r="AB3" s="782"/>
      <c r="AC3" s="335"/>
    </row>
    <row r="4" spans="1:40" ht="15" customHeight="1" x14ac:dyDescent="0.25">
      <c r="A4" s="774"/>
      <c r="B4" s="775"/>
      <c r="C4" s="776"/>
      <c r="D4" s="778"/>
      <c r="E4" s="770" t="s">
        <v>175</v>
      </c>
      <c r="F4" s="770" t="s">
        <v>176</v>
      </c>
      <c r="G4" s="770" t="s">
        <v>181</v>
      </c>
      <c r="H4" s="787"/>
      <c r="I4" s="770" t="s">
        <v>180</v>
      </c>
      <c r="J4" s="770" t="s">
        <v>182</v>
      </c>
      <c r="K4" s="770" t="s">
        <v>183</v>
      </c>
      <c r="L4" s="770" t="s">
        <v>397</v>
      </c>
      <c r="M4" s="769" t="s">
        <v>12</v>
      </c>
      <c r="N4" s="769"/>
      <c r="O4" s="769"/>
      <c r="P4" s="769"/>
      <c r="Q4" s="766" t="s">
        <v>13</v>
      </c>
      <c r="R4" s="767"/>
      <c r="S4" s="767"/>
      <c r="T4" s="768"/>
      <c r="U4" s="766" t="s">
        <v>14</v>
      </c>
      <c r="V4" s="767"/>
      <c r="W4" s="767"/>
      <c r="X4" s="768"/>
      <c r="Y4" s="766" t="s">
        <v>15</v>
      </c>
      <c r="Z4" s="767"/>
      <c r="AA4" s="767"/>
      <c r="AB4" s="768"/>
      <c r="AC4" s="335"/>
    </row>
    <row r="5" spans="1:40" ht="15" customHeight="1" x14ac:dyDescent="0.25">
      <c r="A5" s="774"/>
      <c r="B5" s="775"/>
      <c r="C5" s="776"/>
      <c r="D5" s="778"/>
      <c r="E5" s="771"/>
      <c r="F5" s="771"/>
      <c r="G5" s="771"/>
      <c r="H5" s="787"/>
      <c r="I5" s="771"/>
      <c r="J5" s="771"/>
      <c r="K5" s="771"/>
      <c r="L5" s="771"/>
      <c r="M5" s="769" t="s">
        <v>16</v>
      </c>
      <c r="N5" s="769"/>
      <c r="O5" s="769" t="s">
        <v>17</v>
      </c>
      <c r="P5" s="769"/>
      <c r="Q5" s="766" t="s">
        <v>18</v>
      </c>
      <c r="R5" s="768"/>
      <c r="S5" s="766" t="s">
        <v>19</v>
      </c>
      <c r="T5" s="768"/>
      <c r="U5" s="766" t="s">
        <v>20</v>
      </c>
      <c r="V5" s="768"/>
      <c r="W5" s="766" t="s">
        <v>21</v>
      </c>
      <c r="X5" s="768"/>
      <c r="Y5" s="766" t="s">
        <v>22</v>
      </c>
      <c r="Z5" s="768"/>
      <c r="AA5" s="766" t="s">
        <v>23</v>
      </c>
      <c r="AB5" s="768"/>
      <c r="AC5" s="335"/>
    </row>
    <row r="6" spans="1:40" ht="75" customHeight="1" x14ac:dyDescent="0.25">
      <c r="A6" s="774"/>
      <c r="B6" s="775"/>
      <c r="C6" s="748"/>
      <c r="D6" s="779"/>
      <c r="E6" s="772"/>
      <c r="F6" s="772"/>
      <c r="G6" s="772"/>
      <c r="H6" s="788"/>
      <c r="I6" s="772"/>
      <c r="J6" s="772"/>
      <c r="K6" s="772"/>
      <c r="L6" s="772"/>
      <c r="M6" s="336"/>
      <c r="N6" s="337">
        <v>20</v>
      </c>
      <c r="O6" s="336"/>
      <c r="P6" s="337">
        <v>16</v>
      </c>
      <c r="Q6" s="338"/>
      <c r="R6" s="339">
        <v>8</v>
      </c>
      <c r="S6" s="484"/>
      <c r="T6" s="339">
        <v>12</v>
      </c>
      <c r="U6" s="338"/>
      <c r="V6" s="339">
        <v>12</v>
      </c>
      <c r="W6" s="484"/>
      <c r="X6" s="339">
        <v>12</v>
      </c>
      <c r="Y6" s="338"/>
      <c r="Z6" s="339">
        <v>8</v>
      </c>
      <c r="AA6" s="338"/>
      <c r="AB6" s="339"/>
      <c r="AC6" s="335"/>
    </row>
    <row r="7" spans="1:40" x14ac:dyDescent="0.25">
      <c r="A7" s="484">
        <v>1</v>
      </c>
      <c r="B7" s="484">
        <v>2</v>
      </c>
      <c r="C7" s="340">
        <v>3</v>
      </c>
      <c r="D7" s="340"/>
      <c r="E7" s="340">
        <v>4</v>
      </c>
      <c r="F7" s="340">
        <v>5</v>
      </c>
      <c r="G7" s="340"/>
      <c r="H7" s="340">
        <v>8</v>
      </c>
      <c r="I7" s="340">
        <v>9</v>
      </c>
      <c r="J7" s="340"/>
      <c r="K7" s="340">
        <v>10</v>
      </c>
      <c r="L7" s="340">
        <v>11</v>
      </c>
      <c r="M7" s="341">
        <v>12</v>
      </c>
      <c r="N7" s="342">
        <v>13</v>
      </c>
      <c r="O7" s="341">
        <v>14</v>
      </c>
      <c r="P7" s="342">
        <v>15</v>
      </c>
      <c r="Q7" s="341">
        <v>16</v>
      </c>
      <c r="R7" s="343">
        <v>17</v>
      </c>
      <c r="S7" s="340">
        <v>18</v>
      </c>
      <c r="T7" s="343">
        <v>19</v>
      </c>
      <c r="U7" s="341">
        <v>20</v>
      </c>
      <c r="V7" s="343">
        <v>21</v>
      </c>
      <c r="W7" s="340">
        <v>22</v>
      </c>
      <c r="X7" s="343">
        <v>23</v>
      </c>
      <c r="Y7" s="341">
        <v>24</v>
      </c>
      <c r="Z7" s="343">
        <v>25</v>
      </c>
      <c r="AA7" s="341">
        <v>26</v>
      </c>
      <c r="AB7" s="343">
        <v>27</v>
      </c>
      <c r="AC7" s="335"/>
    </row>
    <row r="8" spans="1:40" s="81" customFormat="1" ht="43.5" customHeight="1" x14ac:dyDescent="0.25">
      <c r="A8" s="344" t="s">
        <v>156</v>
      </c>
      <c r="B8" s="344" t="s">
        <v>155</v>
      </c>
      <c r="C8" s="344"/>
      <c r="D8" s="344">
        <f>D10+D11+D12+D13+D14+D15+D16+D17+D18+D19+D22+D23+D25+D26+D27</f>
        <v>60</v>
      </c>
      <c r="E8" s="344">
        <f t="shared" ref="E8:AB8" si="0">E10+E11+E12+E13+E14+E15+E16+E17+E18+E19+E22+E23+E25+E26+E27</f>
        <v>10</v>
      </c>
      <c r="F8" s="344">
        <f t="shared" si="0"/>
        <v>10</v>
      </c>
      <c r="G8" s="344">
        <f t="shared" si="0"/>
        <v>5</v>
      </c>
      <c r="H8" s="344">
        <f t="shared" si="0"/>
        <v>1368</v>
      </c>
      <c r="I8" s="344">
        <f t="shared" si="0"/>
        <v>692</v>
      </c>
      <c r="J8" s="344">
        <f t="shared" si="0"/>
        <v>676</v>
      </c>
      <c r="K8" s="344">
        <f t="shared" si="0"/>
        <v>0</v>
      </c>
      <c r="L8" s="344">
        <f t="shared" si="0"/>
        <v>72</v>
      </c>
      <c r="M8" s="344">
        <f t="shared" si="0"/>
        <v>36</v>
      </c>
      <c r="N8" s="344">
        <f t="shared" si="0"/>
        <v>720</v>
      </c>
      <c r="O8" s="344">
        <f t="shared" si="0"/>
        <v>36</v>
      </c>
      <c r="P8" s="344">
        <f t="shared" si="0"/>
        <v>576</v>
      </c>
      <c r="Q8" s="344">
        <f t="shared" si="0"/>
        <v>9</v>
      </c>
      <c r="R8" s="344">
        <f t="shared" si="0"/>
        <v>72</v>
      </c>
      <c r="S8" s="344">
        <f t="shared" si="0"/>
        <v>0</v>
      </c>
      <c r="T8" s="344">
        <f t="shared" si="0"/>
        <v>0</v>
      </c>
      <c r="U8" s="344">
        <f t="shared" si="0"/>
        <v>0</v>
      </c>
      <c r="V8" s="344">
        <f t="shared" si="0"/>
        <v>0</v>
      </c>
      <c r="W8" s="344">
        <f t="shared" si="0"/>
        <v>0</v>
      </c>
      <c r="X8" s="344">
        <f t="shared" si="0"/>
        <v>0</v>
      </c>
      <c r="Y8" s="344">
        <f t="shared" si="0"/>
        <v>0</v>
      </c>
      <c r="Z8" s="344">
        <f t="shared" si="0"/>
        <v>0</v>
      </c>
      <c r="AA8" s="344">
        <f t="shared" si="0"/>
        <v>0</v>
      </c>
      <c r="AB8" s="344">
        <f t="shared" si="0"/>
        <v>0</v>
      </c>
      <c r="AC8" s="749"/>
      <c r="AD8" s="476"/>
      <c r="AE8" s="476"/>
      <c r="AF8" s="476"/>
      <c r="AG8" s="476"/>
      <c r="AH8" s="476"/>
      <c r="AI8" s="476"/>
      <c r="AJ8" s="476"/>
      <c r="AK8" s="476"/>
      <c r="AL8" s="476"/>
      <c r="AM8" s="476"/>
      <c r="AN8" s="474"/>
    </row>
    <row r="9" spans="1:40" s="61" customFormat="1" ht="25.5" x14ac:dyDescent="0.2">
      <c r="A9" s="345"/>
      <c r="B9" s="346" t="s">
        <v>167</v>
      </c>
      <c r="C9" s="346"/>
      <c r="D9" s="345"/>
      <c r="E9" s="347"/>
      <c r="F9" s="347"/>
      <c r="G9" s="347"/>
      <c r="H9" s="348"/>
      <c r="I9" s="348"/>
      <c r="J9" s="348"/>
      <c r="K9" s="348"/>
      <c r="L9" s="348"/>
      <c r="M9" s="348"/>
      <c r="N9" s="348"/>
      <c r="O9" s="348"/>
      <c r="P9" s="348"/>
      <c r="Q9" s="348"/>
      <c r="R9" s="349"/>
      <c r="S9" s="348"/>
      <c r="T9" s="349"/>
      <c r="U9" s="348"/>
      <c r="V9" s="349"/>
      <c r="W9" s="348"/>
      <c r="X9" s="349"/>
      <c r="Y9" s="348"/>
      <c r="Z9" s="349"/>
      <c r="AA9" s="348"/>
      <c r="AB9" s="349"/>
      <c r="AC9" s="750"/>
      <c r="AD9" s="477"/>
      <c r="AE9" s="477"/>
      <c r="AF9" s="477"/>
      <c r="AG9" s="477"/>
      <c r="AH9" s="477"/>
      <c r="AI9" s="477"/>
      <c r="AJ9" s="477"/>
      <c r="AK9" s="477"/>
      <c r="AL9" s="477"/>
      <c r="AM9" s="477"/>
      <c r="AN9" s="475"/>
    </row>
    <row r="10" spans="1:40" x14ac:dyDescent="0.25">
      <c r="A10" s="350" t="s">
        <v>157</v>
      </c>
      <c r="B10" s="751"/>
      <c r="C10" s="351" t="s">
        <v>140</v>
      </c>
      <c r="D10" s="352">
        <v>3</v>
      </c>
      <c r="E10" s="352">
        <v>2</v>
      </c>
      <c r="F10" s="352">
        <v>1</v>
      </c>
      <c r="G10" s="99">
        <v>1</v>
      </c>
      <c r="H10" s="353">
        <f t="shared" ref="H10:H26" si="1">N10+P10+R10</f>
        <v>72</v>
      </c>
      <c r="I10" s="503">
        <f>H10-J10</f>
        <v>17</v>
      </c>
      <c r="J10" s="354">
        <v>55</v>
      </c>
      <c r="K10" s="353"/>
      <c r="L10" s="353"/>
      <c r="M10" s="354">
        <v>2</v>
      </c>
      <c r="N10" s="336">
        <v>40</v>
      </c>
      <c r="O10" s="336">
        <v>2</v>
      </c>
      <c r="P10" s="336">
        <v>32</v>
      </c>
      <c r="Q10" s="336"/>
      <c r="R10" s="355"/>
      <c r="S10" s="352"/>
      <c r="T10" s="355"/>
      <c r="U10" s="336"/>
      <c r="V10" s="355"/>
      <c r="W10" s="352"/>
      <c r="X10" s="355"/>
      <c r="Y10" s="336"/>
      <c r="Z10" s="355"/>
      <c r="AA10" s="336"/>
      <c r="AB10" s="355"/>
      <c r="AC10" s="446"/>
    </row>
    <row r="11" spans="1:40" x14ac:dyDescent="0.25">
      <c r="A11" s="350" t="s">
        <v>158</v>
      </c>
      <c r="B11" s="752"/>
      <c r="C11" s="356" t="s">
        <v>141</v>
      </c>
      <c r="D11" s="484">
        <v>3</v>
      </c>
      <c r="E11" s="484"/>
      <c r="F11" s="484">
        <v>1.2</v>
      </c>
      <c r="G11" s="99">
        <v>1</v>
      </c>
      <c r="H11" s="353">
        <f t="shared" si="1"/>
        <v>72</v>
      </c>
      <c r="I11" s="503">
        <f t="shared" ref="I11:I26" si="2">H11-J11</f>
        <v>38</v>
      </c>
      <c r="J11" s="354">
        <v>34</v>
      </c>
      <c r="K11" s="353"/>
      <c r="L11" s="357"/>
      <c r="M11" s="354">
        <v>2</v>
      </c>
      <c r="N11" s="336">
        <v>40</v>
      </c>
      <c r="O11" s="336">
        <v>2</v>
      </c>
      <c r="P11" s="336">
        <v>32</v>
      </c>
      <c r="Q11" s="338"/>
      <c r="R11" s="339"/>
      <c r="S11" s="484"/>
      <c r="T11" s="339"/>
      <c r="U11" s="338"/>
      <c r="V11" s="339"/>
      <c r="W11" s="484"/>
      <c r="X11" s="339"/>
      <c r="Y11" s="338"/>
      <c r="Z11" s="339"/>
      <c r="AA11" s="338"/>
      <c r="AB11" s="339"/>
      <c r="AC11" s="446"/>
    </row>
    <row r="12" spans="1:40" x14ac:dyDescent="0.25">
      <c r="A12" s="350" t="s">
        <v>159</v>
      </c>
      <c r="B12" s="752"/>
      <c r="C12" s="356" t="s">
        <v>142</v>
      </c>
      <c r="D12" s="484">
        <v>4</v>
      </c>
      <c r="E12" s="484">
        <v>2</v>
      </c>
      <c r="F12" s="484">
        <v>1</v>
      </c>
      <c r="G12" s="99">
        <v>1</v>
      </c>
      <c r="H12" s="353">
        <f t="shared" si="1"/>
        <v>96</v>
      </c>
      <c r="I12" s="503">
        <f t="shared" si="2"/>
        <v>23</v>
      </c>
      <c r="J12" s="358">
        <v>73</v>
      </c>
      <c r="K12" s="357"/>
      <c r="L12" s="357"/>
      <c r="M12" s="354">
        <v>4</v>
      </c>
      <c r="N12" s="354">
        <v>80</v>
      </c>
      <c r="O12" s="354">
        <v>1</v>
      </c>
      <c r="P12" s="354">
        <v>16</v>
      </c>
      <c r="Q12" s="338"/>
      <c r="R12" s="339"/>
      <c r="S12" s="484"/>
      <c r="T12" s="339"/>
      <c r="U12" s="338"/>
      <c r="V12" s="339"/>
      <c r="W12" s="484"/>
      <c r="X12" s="339"/>
      <c r="Y12" s="338"/>
      <c r="Z12" s="339"/>
      <c r="AA12" s="338"/>
      <c r="AB12" s="339"/>
      <c r="AC12" s="446"/>
    </row>
    <row r="13" spans="1:40" x14ac:dyDescent="0.25">
      <c r="A13" s="350" t="s">
        <v>160</v>
      </c>
      <c r="B13" s="752"/>
      <c r="C13" s="356" t="s">
        <v>143</v>
      </c>
      <c r="D13" s="484">
        <v>4</v>
      </c>
      <c r="E13" s="484"/>
      <c r="F13" s="484">
        <v>1.2</v>
      </c>
      <c r="G13" s="99">
        <v>1</v>
      </c>
      <c r="H13" s="353">
        <f t="shared" si="1"/>
        <v>96</v>
      </c>
      <c r="I13" s="503">
        <f t="shared" si="2"/>
        <v>16</v>
      </c>
      <c r="J13" s="358">
        <v>80</v>
      </c>
      <c r="K13" s="357"/>
      <c r="L13" s="357"/>
      <c r="M13" s="354">
        <v>4</v>
      </c>
      <c r="N13" s="354">
        <f t="shared" ref="N13:O13" si="3">N12</f>
        <v>80</v>
      </c>
      <c r="O13" s="354">
        <f t="shared" si="3"/>
        <v>1</v>
      </c>
      <c r="P13" s="354">
        <v>16</v>
      </c>
      <c r="Q13" s="338"/>
      <c r="R13" s="339"/>
      <c r="S13" s="484"/>
      <c r="T13" s="339"/>
      <c r="U13" s="338"/>
      <c r="V13" s="339"/>
      <c r="W13" s="484"/>
      <c r="X13" s="339"/>
      <c r="Y13" s="338"/>
      <c r="Z13" s="339"/>
      <c r="AA13" s="338"/>
      <c r="AB13" s="339"/>
      <c r="AC13" s="446"/>
    </row>
    <row r="14" spans="1:40" x14ac:dyDescent="0.25">
      <c r="A14" s="350" t="s">
        <v>161</v>
      </c>
      <c r="B14" s="752"/>
      <c r="C14" s="356" t="s">
        <v>144</v>
      </c>
      <c r="D14" s="484">
        <v>4</v>
      </c>
      <c r="E14" s="484">
        <v>2</v>
      </c>
      <c r="F14" s="484"/>
      <c r="G14" s="352"/>
      <c r="H14" s="353">
        <f t="shared" si="1"/>
        <v>96</v>
      </c>
      <c r="I14" s="503">
        <f t="shared" si="2"/>
        <v>62</v>
      </c>
      <c r="J14" s="358">
        <v>34</v>
      </c>
      <c r="K14" s="357"/>
      <c r="L14" s="357"/>
      <c r="M14" s="354">
        <v>4</v>
      </c>
      <c r="N14" s="354">
        <v>80</v>
      </c>
      <c r="O14" s="354">
        <v>1</v>
      </c>
      <c r="P14" s="354">
        <v>16</v>
      </c>
      <c r="Q14" s="338"/>
      <c r="R14" s="339"/>
      <c r="S14" s="484"/>
      <c r="T14" s="339"/>
      <c r="U14" s="338"/>
      <c r="V14" s="339"/>
      <c r="W14" s="484"/>
      <c r="X14" s="339"/>
      <c r="Y14" s="338"/>
      <c r="Z14" s="339"/>
      <c r="AA14" s="338"/>
      <c r="AB14" s="339"/>
      <c r="AC14" s="446"/>
    </row>
    <row r="15" spans="1:40" x14ac:dyDescent="0.25">
      <c r="A15" s="350" t="s">
        <v>162</v>
      </c>
      <c r="B15" s="752"/>
      <c r="C15" s="356" t="s">
        <v>35</v>
      </c>
      <c r="D15" s="484">
        <v>8</v>
      </c>
      <c r="E15" s="484">
        <v>2</v>
      </c>
      <c r="F15" s="484">
        <v>1</v>
      </c>
      <c r="G15" s="352">
        <v>1</v>
      </c>
      <c r="H15" s="353">
        <f t="shared" si="1"/>
        <v>192</v>
      </c>
      <c r="I15" s="503">
        <f t="shared" si="2"/>
        <v>112</v>
      </c>
      <c r="J15" s="358">
        <v>80</v>
      </c>
      <c r="K15" s="357"/>
      <c r="L15" s="357"/>
      <c r="M15" s="354">
        <v>6</v>
      </c>
      <c r="N15" s="336">
        <v>120</v>
      </c>
      <c r="O15" s="336">
        <v>4</v>
      </c>
      <c r="P15" s="336">
        <v>64</v>
      </c>
      <c r="Q15" s="338">
        <v>1</v>
      </c>
      <c r="R15" s="339">
        <v>8</v>
      </c>
      <c r="S15" s="484"/>
      <c r="T15" s="339"/>
      <c r="U15" s="338"/>
      <c r="V15" s="339"/>
      <c r="W15" s="484"/>
      <c r="X15" s="339"/>
      <c r="Y15" s="338"/>
      <c r="Z15" s="339"/>
      <c r="AA15" s="338"/>
      <c r="AB15" s="339"/>
      <c r="AC15" s="446"/>
    </row>
    <row r="16" spans="1:40" x14ac:dyDescent="0.25">
      <c r="A16" s="350" t="s">
        <v>163</v>
      </c>
      <c r="B16" s="752"/>
      <c r="C16" s="356" t="s">
        <v>37</v>
      </c>
      <c r="D16" s="484">
        <v>3</v>
      </c>
      <c r="E16" s="484"/>
      <c r="F16" s="484">
        <v>1.2</v>
      </c>
      <c r="G16" s="352"/>
      <c r="H16" s="353">
        <f t="shared" si="1"/>
        <v>72</v>
      </c>
      <c r="I16" s="503">
        <f t="shared" si="2"/>
        <v>42</v>
      </c>
      <c r="J16" s="358">
        <v>30</v>
      </c>
      <c r="K16" s="357"/>
      <c r="L16" s="357"/>
      <c r="M16" s="358">
        <v>2</v>
      </c>
      <c r="N16" s="358">
        <v>40</v>
      </c>
      <c r="O16" s="358">
        <v>2</v>
      </c>
      <c r="P16" s="358">
        <v>32</v>
      </c>
      <c r="Q16" s="338"/>
      <c r="R16" s="339"/>
      <c r="S16" s="484"/>
      <c r="T16" s="339"/>
      <c r="U16" s="338"/>
      <c r="V16" s="339"/>
      <c r="W16" s="484"/>
      <c r="X16" s="339"/>
      <c r="Y16" s="338"/>
      <c r="Z16" s="339"/>
      <c r="AA16" s="338"/>
      <c r="AB16" s="339"/>
      <c r="AC16" s="446"/>
    </row>
    <row r="17" spans="1:39" ht="16.5" customHeight="1" x14ac:dyDescent="0.25">
      <c r="A17" s="350" t="s">
        <v>164</v>
      </c>
      <c r="B17" s="752"/>
      <c r="C17" s="356" t="s">
        <v>145</v>
      </c>
      <c r="D17" s="485">
        <v>4</v>
      </c>
      <c r="E17" s="485"/>
      <c r="F17" s="484">
        <v>1.2</v>
      </c>
      <c r="G17" s="352"/>
      <c r="H17" s="353">
        <f t="shared" si="1"/>
        <v>96</v>
      </c>
      <c r="I17" s="503">
        <f t="shared" si="2"/>
        <v>66</v>
      </c>
      <c r="J17" s="358">
        <v>30</v>
      </c>
      <c r="K17" s="357"/>
      <c r="L17" s="357"/>
      <c r="M17" s="358"/>
      <c r="N17" s="338"/>
      <c r="O17" s="338">
        <v>6</v>
      </c>
      <c r="P17" s="338">
        <v>96</v>
      </c>
      <c r="Q17" s="338"/>
      <c r="R17" s="339"/>
      <c r="S17" s="484"/>
      <c r="T17" s="339"/>
      <c r="U17" s="338"/>
      <c r="V17" s="339"/>
      <c r="W17" s="484"/>
      <c r="X17" s="339"/>
      <c r="Y17" s="338"/>
      <c r="Z17" s="339"/>
      <c r="AA17" s="338"/>
      <c r="AB17" s="339"/>
      <c r="AC17" s="446"/>
    </row>
    <row r="18" spans="1:39" x14ac:dyDescent="0.25">
      <c r="A18" s="350" t="s">
        <v>165</v>
      </c>
      <c r="B18" s="752"/>
      <c r="C18" s="359" t="s">
        <v>146</v>
      </c>
      <c r="D18" s="485">
        <v>2</v>
      </c>
      <c r="E18" s="485"/>
      <c r="F18" s="484"/>
      <c r="G18" s="352"/>
      <c r="H18" s="353">
        <f t="shared" si="1"/>
        <v>48</v>
      </c>
      <c r="I18" s="503">
        <f t="shared" si="2"/>
        <v>12</v>
      </c>
      <c r="J18" s="358">
        <v>36</v>
      </c>
      <c r="K18" s="358"/>
      <c r="L18" s="357"/>
      <c r="M18" s="358"/>
      <c r="N18" s="338"/>
      <c r="O18" s="338">
        <v>3</v>
      </c>
      <c r="P18" s="338">
        <v>48</v>
      </c>
      <c r="Q18" s="338"/>
      <c r="R18" s="339"/>
      <c r="S18" s="484"/>
      <c r="T18" s="339"/>
      <c r="U18" s="338"/>
      <c r="V18" s="339"/>
      <c r="W18" s="484"/>
      <c r="X18" s="339"/>
      <c r="Y18" s="338"/>
      <c r="Z18" s="339"/>
      <c r="AA18" s="338"/>
      <c r="AB18" s="339"/>
      <c r="AC18" s="446"/>
    </row>
    <row r="19" spans="1:39" x14ac:dyDescent="0.25">
      <c r="A19" s="350" t="s">
        <v>166</v>
      </c>
      <c r="B19" s="753"/>
      <c r="C19" s="356" t="s">
        <v>147</v>
      </c>
      <c r="D19" s="485">
        <v>5</v>
      </c>
      <c r="E19" s="485"/>
      <c r="F19" s="484">
        <v>1.2</v>
      </c>
      <c r="G19" s="352"/>
      <c r="H19" s="353">
        <f t="shared" si="1"/>
        <v>120</v>
      </c>
      <c r="I19" s="503">
        <f t="shared" si="2"/>
        <v>0</v>
      </c>
      <c r="J19" s="358">
        <v>120</v>
      </c>
      <c r="K19" s="357"/>
      <c r="L19" s="357"/>
      <c r="M19" s="358">
        <v>2</v>
      </c>
      <c r="N19" s="338">
        <v>40</v>
      </c>
      <c r="O19" s="338">
        <v>5</v>
      </c>
      <c r="P19" s="338">
        <v>80</v>
      </c>
      <c r="Q19" s="338"/>
      <c r="R19" s="339"/>
      <c r="S19" s="484"/>
      <c r="T19" s="339"/>
      <c r="U19" s="338"/>
      <c r="V19" s="339"/>
      <c r="W19" s="484"/>
      <c r="X19" s="339"/>
      <c r="Y19" s="338"/>
      <c r="Z19" s="339"/>
      <c r="AA19" s="338"/>
      <c r="AB19" s="339"/>
      <c r="AC19" s="446"/>
    </row>
    <row r="20" spans="1:39" s="59" customFormat="1" ht="18.75" customHeight="1" x14ac:dyDescent="0.25">
      <c r="A20" s="345"/>
      <c r="B20" s="360" t="s">
        <v>148</v>
      </c>
      <c r="C20" s="360"/>
      <c r="D20" s="361"/>
      <c r="E20" s="361"/>
      <c r="F20" s="345"/>
      <c r="G20" s="362"/>
      <c r="H20" s="363"/>
      <c r="I20" s="363"/>
      <c r="J20" s="364"/>
      <c r="K20" s="365"/>
      <c r="L20" s="365"/>
      <c r="M20" s="365"/>
      <c r="N20" s="345"/>
      <c r="O20" s="345"/>
      <c r="P20" s="345"/>
      <c r="Q20" s="345"/>
      <c r="R20" s="366"/>
      <c r="S20" s="345"/>
      <c r="T20" s="366"/>
      <c r="U20" s="345"/>
      <c r="V20" s="366"/>
      <c r="W20" s="345"/>
      <c r="X20" s="366"/>
      <c r="Y20" s="345"/>
      <c r="Z20" s="366"/>
      <c r="AA20" s="345"/>
      <c r="AB20" s="366"/>
      <c r="AC20" s="447"/>
      <c r="AD20" s="478"/>
      <c r="AE20" s="478"/>
      <c r="AF20" s="478"/>
      <c r="AG20" s="478"/>
      <c r="AH20" s="478"/>
      <c r="AI20" s="478"/>
      <c r="AJ20" s="478"/>
      <c r="AK20" s="478"/>
      <c r="AL20" s="478"/>
      <c r="AM20" s="478"/>
    </row>
    <row r="21" spans="1:39" s="59" customFormat="1" ht="27" customHeight="1" x14ac:dyDescent="0.25">
      <c r="A21" s="345"/>
      <c r="B21" s="360" t="s">
        <v>149</v>
      </c>
      <c r="C21" s="360"/>
      <c r="D21" s="361"/>
      <c r="E21" s="361"/>
      <c r="F21" s="345"/>
      <c r="G21" s="362"/>
      <c r="H21" s="363"/>
      <c r="I21" s="363"/>
      <c r="J21" s="364"/>
      <c r="K21" s="365"/>
      <c r="L21" s="365"/>
      <c r="M21" s="365"/>
      <c r="N21" s="345"/>
      <c r="O21" s="345"/>
      <c r="P21" s="345"/>
      <c r="Q21" s="345"/>
      <c r="R21" s="366"/>
      <c r="S21" s="345"/>
      <c r="T21" s="366"/>
      <c r="U21" s="345"/>
      <c r="V21" s="366"/>
      <c r="W21" s="345"/>
      <c r="X21" s="366"/>
      <c r="Y21" s="345"/>
      <c r="Z21" s="366"/>
      <c r="AA21" s="345"/>
      <c r="AB21" s="366"/>
      <c r="AC21" s="447"/>
      <c r="AD21" s="478"/>
      <c r="AE21" s="478"/>
      <c r="AF21" s="478"/>
      <c r="AG21" s="478"/>
      <c r="AH21" s="478"/>
      <c r="AI21" s="478"/>
      <c r="AJ21" s="478"/>
      <c r="AK21" s="478"/>
      <c r="AL21" s="478"/>
      <c r="AM21" s="478"/>
    </row>
    <row r="22" spans="1:39" x14ac:dyDescent="0.25">
      <c r="A22" s="484" t="s">
        <v>168</v>
      </c>
      <c r="B22" s="754"/>
      <c r="C22" s="356" t="s">
        <v>201</v>
      </c>
      <c r="D22" s="484">
        <v>6</v>
      </c>
      <c r="E22" s="484"/>
      <c r="F22" s="484"/>
      <c r="G22" s="352"/>
      <c r="H22" s="353">
        <f t="shared" si="1"/>
        <v>144</v>
      </c>
      <c r="I22" s="503">
        <f t="shared" si="2"/>
        <v>122</v>
      </c>
      <c r="J22" s="358">
        <v>22</v>
      </c>
      <c r="K22" s="357"/>
      <c r="L22" s="357"/>
      <c r="M22" s="358">
        <v>4</v>
      </c>
      <c r="N22" s="338">
        <v>80</v>
      </c>
      <c r="O22" s="338">
        <v>3</v>
      </c>
      <c r="P22" s="338">
        <v>48</v>
      </c>
      <c r="Q22" s="338">
        <v>2</v>
      </c>
      <c r="R22" s="339">
        <v>16</v>
      </c>
      <c r="S22" s="484"/>
      <c r="T22" s="339"/>
      <c r="U22" s="338"/>
      <c r="V22" s="339"/>
      <c r="W22" s="484"/>
      <c r="X22" s="339"/>
      <c r="Y22" s="338"/>
      <c r="Z22" s="339"/>
      <c r="AA22" s="338"/>
      <c r="AB22" s="339"/>
      <c r="AC22" s="446"/>
    </row>
    <row r="23" spans="1:39" x14ac:dyDescent="0.25">
      <c r="A23" s="484" t="s">
        <v>169</v>
      </c>
      <c r="B23" s="755"/>
      <c r="C23" s="356" t="s">
        <v>39</v>
      </c>
      <c r="D23" s="485">
        <v>6</v>
      </c>
      <c r="E23" s="485">
        <v>2</v>
      </c>
      <c r="F23" s="484">
        <v>1</v>
      </c>
      <c r="G23" s="352"/>
      <c r="H23" s="353">
        <f t="shared" si="1"/>
        <v>144</v>
      </c>
      <c r="I23" s="503">
        <f t="shared" si="2"/>
        <v>118</v>
      </c>
      <c r="J23" s="358">
        <v>26</v>
      </c>
      <c r="K23" s="357"/>
      <c r="L23" s="357"/>
      <c r="M23" s="358">
        <v>4</v>
      </c>
      <c r="N23" s="338">
        <v>80</v>
      </c>
      <c r="O23" s="338">
        <v>4</v>
      </c>
      <c r="P23" s="338">
        <v>64</v>
      </c>
      <c r="Q23" s="338"/>
      <c r="R23" s="339"/>
      <c r="S23" s="484"/>
      <c r="T23" s="339"/>
      <c r="U23" s="338"/>
      <c r="V23" s="339"/>
      <c r="W23" s="484"/>
      <c r="X23" s="339"/>
      <c r="Y23" s="338"/>
      <c r="Z23" s="339"/>
      <c r="AA23" s="338"/>
      <c r="AB23" s="339"/>
      <c r="AC23" s="446"/>
    </row>
    <row r="24" spans="1:39" s="59" customFormat="1" ht="24.75" customHeight="1" x14ac:dyDescent="0.25">
      <c r="A24" s="345"/>
      <c r="B24" s="360" t="s">
        <v>151</v>
      </c>
      <c r="C24" s="360"/>
      <c r="D24" s="361"/>
      <c r="E24" s="361"/>
      <c r="F24" s="345"/>
      <c r="G24" s="362"/>
      <c r="H24" s="363"/>
      <c r="I24" s="363"/>
      <c r="J24" s="364"/>
      <c r="K24" s="365"/>
      <c r="L24" s="365"/>
      <c r="M24" s="365"/>
      <c r="N24" s="345"/>
      <c r="O24" s="345"/>
      <c r="P24" s="345"/>
      <c r="Q24" s="345"/>
      <c r="R24" s="366"/>
      <c r="S24" s="345"/>
      <c r="T24" s="366"/>
      <c r="U24" s="345"/>
      <c r="V24" s="366"/>
      <c r="W24" s="345"/>
      <c r="X24" s="366"/>
      <c r="Y24" s="345"/>
      <c r="Z24" s="366"/>
      <c r="AA24" s="345"/>
      <c r="AB24" s="366"/>
      <c r="AC24" s="447"/>
      <c r="AD24" s="478"/>
      <c r="AE24" s="478"/>
      <c r="AF24" s="478"/>
      <c r="AG24" s="478"/>
      <c r="AH24" s="478"/>
      <c r="AI24" s="478"/>
      <c r="AJ24" s="478"/>
      <c r="AK24" s="478"/>
      <c r="AL24" s="478"/>
      <c r="AM24" s="478"/>
    </row>
    <row r="25" spans="1:39" s="54" customFormat="1" x14ac:dyDescent="0.25">
      <c r="A25" s="484" t="s">
        <v>170</v>
      </c>
      <c r="B25" s="754"/>
      <c r="C25" s="356" t="s">
        <v>150</v>
      </c>
      <c r="D25" s="484">
        <v>3</v>
      </c>
      <c r="E25" s="484"/>
      <c r="F25" s="484"/>
      <c r="G25" s="352"/>
      <c r="H25" s="353">
        <f t="shared" si="1"/>
        <v>72</v>
      </c>
      <c r="I25" s="503">
        <f t="shared" si="2"/>
        <v>32</v>
      </c>
      <c r="J25" s="358">
        <v>40</v>
      </c>
      <c r="K25" s="357"/>
      <c r="L25" s="358"/>
      <c r="M25" s="358">
        <f>M16</f>
        <v>2</v>
      </c>
      <c r="N25" s="358">
        <v>40</v>
      </c>
      <c r="O25" s="358">
        <f>O16</f>
        <v>2</v>
      </c>
      <c r="P25" s="358">
        <v>32</v>
      </c>
      <c r="Q25" s="338"/>
      <c r="R25" s="339"/>
      <c r="S25" s="484"/>
      <c r="T25" s="339"/>
      <c r="U25" s="338"/>
      <c r="V25" s="339"/>
      <c r="W25" s="484"/>
      <c r="X25" s="339"/>
      <c r="Y25" s="338"/>
      <c r="Z25" s="339"/>
      <c r="AA25" s="338"/>
      <c r="AB25" s="339"/>
      <c r="AC25" s="447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</row>
    <row r="26" spans="1:39" s="54" customFormat="1" x14ac:dyDescent="0.25">
      <c r="A26" s="519" t="s">
        <v>171</v>
      </c>
      <c r="B26" s="755"/>
      <c r="C26" s="356" t="s">
        <v>202</v>
      </c>
      <c r="D26" s="484">
        <v>2</v>
      </c>
      <c r="E26" s="484"/>
      <c r="F26" s="484"/>
      <c r="G26" s="352"/>
      <c r="H26" s="353">
        <f t="shared" si="1"/>
        <v>48</v>
      </c>
      <c r="I26" s="503">
        <f t="shared" si="2"/>
        <v>32</v>
      </c>
      <c r="J26" s="358">
        <v>16</v>
      </c>
      <c r="K26" s="357"/>
      <c r="L26" s="358"/>
      <c r="M26" s="358"/>
      <c r="N26" s="368"/>
      <c r="O26" s="338"/>
      <c r="P26" s="338"/>
      <c r="Q26" s="338">
        <v>6</v>
      </c>
      <c r="R26" s="339">
        <v>48</v>
      </c>
      <c r="S26" s="484"/>
      <c r="T26" s="339"/>
      <c r="U26" s="338"/>
      <c r="V26" s="339"/>
      <c r="W26" s="484"/>
      <c r="X26" s="339"/>
      <c r="Y26" s="338"/>
      <c r="Z26" s="339"/>
      <c r="AA26" s="338"/>
      <c r="AB26" s="339"/>
      <c r="AC26" s="446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</row>
    <row r="27" spans="1:39" s="54" customFormat="1" x14ac:dyDescent="0.25">
      <c r="A27" s="484"/>
      <c r="B27" s="369"/>
      <c r="C27" s="370" t="s">
        <v>318</v>
      </c>
      <c r="D27" s="484">
        <v>3</v>
      </c>
      <c r="E27" s="484"/>
      <c r="F27" s="484"/>
      <c r="G27" s="484"/>
      <c r="H27" s="357"/>
      <c r="I27" s="367"/>
      <c r="J27" s="357"/>
      <c r="K27" s="357"/>
      <c r="L27" s="371">
        <v>72</v>
      </c>
      <c r="M27" s="372"/>
      <c r="N27" s="372"/>
      <c r="O27" s="372"/>
      <c r="P27" s="373"/>
      <c r="Q27" s="372"/>
      <c r="R27" s="349"/>
      <c r="S27" s="338"/>
      <c r="T27" s="339"/>
      <c r="U27" s="338"/>
      <c r="V27" s="339"/>
      <c r="W27" s="338"/>
      <c r="X27" s="339"/>
      <c r="Y27" s="335"/>
      <c r="Z27" s="339"/>
      <c r="AA27" s="335"/>
      <c r="AB27" s="339"/>
      <c r="AC27" s="335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</row>
    <row r="28" spans="1:39" s="79" customFormat="1" ht="33.75" customHeight="1" x14ac:dyDescent="0.25">
      <c r="A28" s="374" t="s">
        <v>45</v>
      </c>
      <c r="B28" s="375" t="s">
        <v>152</v>
      </c>
      <c r="C28" s="376"/>
      <c r="D28" s="377">
        <f>D29+D30+D31+D32+D33+D34+D35+D36+D37+D38+D39</f>
        <v>19</v>
      </c>
      <c r="E28" s="377">
        <f t="shared" ref="E28:AB28" si="4">E29+E30+E31+E32+E33+E34+E35+E36+E37+E38+E39</f>
        <v>0</v>
      </c>
      <c r="F28" s="377">
        <f t="shared" si="4"/>
        <v>44</v>
      </c>
      <c r="G28" s="377">
        <f t="shared" si="4"/>
        <v>7</v>
      </c>
      <c r="H28" s="377">
        <f t="shared" si="4"/>
        <v>456</v>
      </c>
      <c r="I28" s="377">
        <f t="shared" si="4"/>
        <v>162</v>
      </c>
      <c r="J28" s="377">
        <f t="shared" si="4"/>
        <v>294</v>
      </c>
      <c r="K28" s="377">
        <f t="shared" si="4"/>
        <v>0</v>
      </c>
      <c r="L28" s="377">
        <f t="shared" si="4"/>
        <v>0</v>
      </c>
      <c r="M28" s="377">
        <f t="shared" si="4"/>
        <v>0</v>
      </c>
      <c r="N28" s="377">
        <f t="shared" si="4"/>
        <v>0</v>
      </c>
      <c r="O28" s="377">
        <f t="shared" si="4"/>
        <v>0</v>
      </c>
      <c r="P28" s="377">
        <f t="shared" si="4"/>
        <v>0</v>
      </c>
      <c r="Q28" s="377">
        <f t="shared" si="4"/>
        <v>6</v>
      </c>
      <c r="R28" s="377">
        <f t="shared" si="4"/>
        <v>48</v>
      </c>
      <c r="S28" s="377">
        <f t="shared" si="4"/>
        <v>6</v>
      </c>
      <c r="T28" s="377">
        <f t="shared" si="4"/>
        <v>72</v>
      </c>
      <c r="U28" s="377">
        <f t="shared" si="4"/>
        <v>4</v>
      </c>
      <c r="V28" s="377">
        <f t="shared" si="4"/>
        <v>48</v>
      </c>
      <c r="W28" s="377">
        <f t="shared" si="4"/>
        <v>10</v>
      </c>
      <c r="X28" s="377">
        <f t="shared" si="4"/>
        <v>120</v>
      </c>
      <c r="Y28" s="377">
        <f t="shared" si="4"/>
        <v>21</v>
      </c>
      <c r="Z28" s="377">
        <f t="shared" si="4"/>
        <v>168</v>
      </c>
      <c r="AA28" s="377">
        <f t="shared" si="4"/>
        <v>0</v>
      </c>
      <c r="AB28" s="377">
        <f t="shared" si="4"/>
        <v>0</v>
      </c>
      <c r="AC28" s="446"/>
      <c r="AD28" s="479"/>
      <c r="AE28" s="479"/>
      <c r="AF28" s="479"/>
      <c r="AG28" s="479"/>
      <c r="AH28" s="479"/>
      <c r="AI28" s="479"/>
      <c r="AJ28" s="479"/>
      <c r="AK28" s="479"/>
      <c r="AL28" s="479"/>
      <c r="AM28" s="479"/>
    </row>
    <row r="29" spans="1:39" ht="39" customHeight="1" x14ac:dyDescent="0.25">
      <c r="A29" s="486" t="s">
        <v>319</v>
      </c>
      <c r="B29" s="488" t="s">
        <v>228</v>
      </c>
      <c r="C29" s="525" t="s">
        <v>433</v>
      </c>
      <c r="D29" s="379">
        <f>H29/24</f>
        <v>3.5</v>
      </c>
      <c r="E29" s="380"/>
      <c r="F29" s="380"/>
      <c r="G29" s="380">
        <v>1</v>
      </c>
      <c r="H29" s="380">
        <f>N29+P29+R29+T29+V29+X29+Z29+AB29</f>
        <v>84</v>
      </c>
      <c r="I29" s="381">
        <f>H29-J29</f>
        <v>0</v>
      </c>
      <c r="J29" s="381">
        <v>84</v>
      </c>
      <c r="K29" s="381"/>
      <c r="L29" s="381"/>
      <c r="M29" s="381"/>
      <c r="N29" s="381"/>
      <c r="O29" s="381"/>
      <c r="P29" s="381"/>
      <c r="Q29" s="381">
        <v>3</v>
      </c>
      <c r="R29" s="382">
        <v>24</v>
      </c>
      <c r="S29" s="381">
        <v>1</v>
      </c>
      <c r="T29" s="382">
        <v>12</v>
      </c>
      <c r="U29" s="381">
        <v>1</v>
      </c>
      <c r="V29" s="382">
        <v>12</v>
      </c>
      <c r="W29" s="381">
        <v>1</v>
      </c>
      <c r="X29" s="382">
        <v>12</v>
      </c>
      <c r="Y29" s="381">
        <v>3</v>
      </c>
      <c r="Z29" s="382">
        <v>24</v>
      </c>
      <c r="AA29" s="381"/>
      <c r="AB29" s="382"/>
      <c r="AC29" s="446"/>
    </row>
    <row r="30" spans="1:39" ht="39" customHeight="1" x14ac:dyDescent="0.25">
      <c r="A30" s="520" t="s">
        <v>319</v>
      </c>
      <c r="B30" s="521" t="s">
        <v>228</v>
      </c>
      <c r="C30" s="512" t="s">
        <v>434</v>
      </c>
      <c r="D30" s="379">
        <f t="shared" ref="D30:D39" si="5">H30/24</f>
        <v>3.5</v>
      </c>
      <c r="E30" s="523"/>
      <c r="F30" s="466">
        <v>7</v>
      </c>
      <c r="G30" s="466">
        <v>1</v>
      </c>
      <c r="H30" s="466">
        <f>N30+P30+R30+T30+V30+X30+Z30+AB30</f>
        <v>84</v>
      </c>
      <c r="I30" s="269">
        <f>H30-J30</f>
        <v>0</v>
      </c>
      <c r="J30" s="269">
        <v>84</v>
      </c>
      <c r="K30" s="269"/>
      <c r="L30" s="269"/>
      <c r="M30" s="269"/>
      <c r="N30" s="269"/>
      <c r="O30" s="269"/>
      <c r="P30" s="269"/>
      <c r="Q30" s="269">
        <v>3</v>
      </c>
      <c r="R30" s="268">
        <v>24</v>
      </c>
      <c r="S30" s="269">
        <v>1</v>
      </c>
      <c r="T30" s="268">
        <v>12</v>
      </c>
      <c r="U30" s="269">
        <v>1</v>
      </c>
      <c r="V30" s="268">
        <v>12</v>
      </c>
      <c r="W30" s="269">
        <v>1</v>
      </c>
      <c r="X30" s="268">
        <v>12</v>
      </c>
      <c r="Y30" s="269">
        <v>3</v>
      </c>
      <c r="Z30" s="268">
        <v>24</v>
      </c>
      <c r="AA30" s="269"/>
      <c r="AB30" s="468"/>
      <c r="AC30" s="446"/>
    </row>
    <row r="31" spans="1:39" s="8" customFormat="1" ht="34.5" customHeight="1" x14ac:dyDescent="0.25">
      <c r="A31" s="734" t="s">
        <v>49</v>
      </c>
      <c r="B31" s="764" t="s">
        <v>435</v>
      </c>
      <c r="C31" s="512" t="s">
        <v>410</v>
      </c>
      <c r="D31" s="379">
        <f t="shared" si="5"/>
        <v>2</v>
      </c>
      <c r="E31" s="380"/>
      <c r="F31" s="380"/>
      <c r="G31" s="380">
        <v>1</v>
      </c>
      <c r="H31" s="380">
        <f t="shared" ref="H31:H39" si="6">N31+P31+R31+T31+V31+X31+Z31+AB31</f>
        <v>48</v>
      </c>
      <c r="I31" s="381">
        <f t="shared" ref="I31:I39" si="7">H31-J31</f>
        <v>24</v>
      </c>
      <c r="J31" s="381">
        <v>24</v>
      </c>
      <c r="K31" s="381"/>
      <c r="L31" s="381"/>
      <c r="M31" s="381"/>
      <c r="N31" s="381"/>
      <c r="O31" s="381"/>
      <c r="P31" s="381"/>
      <c r="Q31" s="381"/>
      <c r="R31" s="382"/>
      <c r="S31" s="381">
        <v>4</v>
      </c>
      <c r="T31" s="382">
        <v>48</v>
      </c>
      <c r="U31" s="381"/>
      <c r="V31" s="382"/>
      <c r="W31" s="381"/>
      <c r="X31" s="382"/>
      <c r="Y31" s="381"/>
      <c r="Z31" s="382"/>
      <c r="AA31" s="381"/>
      <c r="AB31" s="382"/>
      <c r="AC31" s="470"/>
      <c r="AD31" s="293"/>
      <c r="AE31" s="293"/>
      <c r="AF31" s="293"/>
      <c r="AG31" s="293"/>
      <c r="AH31" s="293"/>
      <c r="AI31" s="293"/>
      <c r="AJ31" s="293"/>
      <c r="AK31" s="293"/>
      <c r="AL31" s="293"/>
      <c r="AM31" s="293"/>
    </row>
    <row r="32" spans="1:39" ht="33.75" customHeight="1" x14ac:dyDescent="0.25">
      <c r="A32" s="736"/>
      <c r="B32" s="765"/>
      <c r="C32" s="526" t="s">
        <v>436</v>
      </c>
      <c r="D32" s="379">
        <f t="shared" si="5"/>
        <v>3</v>
      </c>
      <c r="E32" s="380"/>
      <c r="F32" s="380">
        <v>7</v>
      </c>
      <c r="G32" s="380">
        <v>1</v>
      </c>
      <c r="H32" s="380">
        <f t="shared" ref="H32" si="8">N32+P32+R32+T32+V32+X32+Z32+AB32</f>
        <v>72</v>
      </c>
      <c r="I32" s="381">
        <f t="shared" ref="I32" si="9">H32-J32</f>
        <v>0</v>
      </c>
      <c r="J32" s="381">
        <v>72</v>
      </c>
      <c r="K32" s="381"/>
      <c r="L32" s="381"/>
      <c r="M32" s="381"/>
      <c r="N32" s="381"/>
      <c r="O32" s="381"/>
      <c r="P32" s="381"/>
      <c r="Q32" s="381"/>
      <c r="R32" s="382"/>
      <c r="S32" s="381"/>
      <c r="T32" s="382"/>
      <c r="U32" s="381"/>
      <c r="V32" s="382"/>
      <c r="W32" s="381">
        <v>2</v>
      </c>
      <c r="X32" s="382">
        <v>24</v>
      </c>
      <c r="Y32" s="381">
        <v>6</v>
      </c>
      <c r="Z32" s="382">
        <v>48</v>
      </c>
      <c r="AA32" s="381"/>
      <c r="AB32" s="382"/>
      <c r="AC32" s="471"/>
    </row>
    <row r="33" spans="1:39" ht="30" customHeight="1" x14ac:dyDescent="0.25">
      <c r="A33" s="756" t="s">
        <v>320</v>
      </c>
      <c r="B33" s="758" t="s">
        <v>227</v>
      </c>
      <c r="C33" s="512" t="s">
        <v>407</v>
      </c>
      <c r="D33" s="379">
        <f t="shared" si="5"/>
        <v>1</v>
      </c>
      <c r="E33" s="380"/>
      <c r="F33" s="380">
        <v>6</v>
      </c>
      <c r="G33" s="380"/>
      <c r="H33" s="380">
        <f t="shared" si="6"/>
        <v>24</v>
      </c>
      <c r="I33" s="381">
        <f t="shared" si="7"/>
        <v>24</v>
      </c>
      <c r="J33" s="381">
        <v>0</v>
      </c>
      <c r="K33" s="381"/>
      <c r="L33" s="381"/>
      <c r="M33" s="381"/>
      <c r="N33" s="381"/>
      <c r="O33" s="381"/>
      <c r="P33" s="381"/>
      <c r="Q33" s="381"/>
      <c r="R33" s="382"/>
      <c r="S33" s="381"/>
      <c r="T33" s="382"/>
      <c r="U33" s="381"/>
      <c r="V33" s="382"/>
      <c r="W33" s="381">
        <v>2</v>
      </c>
      <c r="X33" s="382">
        <v>24</v>
      </c>
      <c r="Y33" s="381"/>
      <c r="Z33" s="382"/>
      <c r="AA33" s="381"/>
      <c r="AB33" s="382"/>
      <c r="AC33" s="471"/>
    </row>
    <row r="34" spans="1:39" ht="42" customHeight="1" x14ac:dyDescent="0.25">
      <c r="A34" s="757"/>
      <c r="B34" s="759"/>
      <c r="C34" s="512" t="s">
        <v>417</v>
      </c>
      <c r="D34" s="379">
        <f t="shared" si="5"/>
        <v>1</v>
      </c>
      <c r="E34" s="380"/>
      <c r="F34" s="380">
        <v>6</v>
      </c>
      <c r="G34" s="380"/>
      <c r="H34" s="380">
        <f t="shared" si="6"/>
        <v>24</v>
      </c>
      <c r="I34" s="381">
        <f t="shared" si="7"/>
        <v>16</v>
      </c>
      <c r="J34" s="381">
        <v>8</v>
      </c>
      <c r="K34" s="381"/>
      <c r="L34" s="381"/>
      <c r="M34" s="381"/>
      <c r="N34" s="381"/>
      <c r="O34" s="381"/>
      <c r="P34" s="381"/>
      <c r="Q34" s="381"/>
      <c r="R34" s="382"/>
      <c r="S34" s="381"/>
      <c r="T34" s="382"/>
      <c r="U34" s="381"/>
      <c r="V34" s="382"/>
      <c r="W34" s="381">
        <v>2</v>
      </c>
      <c r="X34" s="382">
        <v>24</v>
      </c>
      <c r="Y34" s="381"/>
      <c r="Z34" s="382"/>
      <c r="AA34" s="381"/>
      <c r="AB34" s="382"/>
      <c r="AC34" s="471"/>
    </row>
    <row r="35" spans="1:39" ht="17.25" customHeight="1" x14ac:dyDescent="0.25">
      <c r="A35" s="757"/>
      <c r="B35" s="759"/>
      <c r="C35" s="383" t="s">
        <v>418</v>
      </c>
      <c r="D35" s="379">
        <f t="shared" si="5"/>
        <v>1</v>
      </c>
      <c r="E35" s="380"/>
      <c r="F35" s="380"/>
      <c r="G35" s="380"/>
      <c r="H35" s="380">
        <f t="shared" si="6"/>
        <v>24</v>
      </c>
      <c r="I35" s="381">
        <f t="shared" si="7"/>
        <v>2</v>
      </c>
      <c r="J35" s="381">
        <v>22</v>
      </c>
      <c r="K35" s="381"/>
      <c r="L35" s="381"/>
      <c r="M35" s="381"/>
      <c r="N35" s="381"/>
      <c r="O35" s="381"/>
      <c r="P35" s="381"/>
      <c r="Q35" s="381"/>
      <c r="R35" s="382"/>
      <c r="S35" s="381"/>
      <c r="T35" s="382"/>
      <c r="U35" s="381"/>
      <c r="V35" s="382"/>
      <c r="W35" s="381"/>
      <c r="X35" s="382"/>
      <c r="Y35" s="381">
        <v>3</v>
      </c>
      <c r="Z35" s="382">
        <v>24</v>
      </c>
      <c r="AA35" s="381"/>
      <c r="AB35" s="382"/>
      <c r="AC35" s="471"/>
    </row>
    <row r="36" spans="1:39" ht="31.5" customHeight="1" x14ac:dyDescent="0.25">
      <c r="A36" s="734" t="s">
        <v>58</v>
      </c>
      <c r="B36" s="760" t="s">
        <v>231</v>
      </c>
      <c r="C36" s="378" t="s">
        <v>419</v>
      </c>
      <c r="D36" s="379">
        <f t="shared" si="5"/>
        <v>1</v>
      </c>
      <c r="E36" s="380"/>
      <c r="F36" s="380"/>
      <c r="G36" s="380"/>
      <c r="H36" s="380">
        <f t="shared" si="6"/>
        <v>24</v>
      </c>
      <c r="I36" s="381">
        <f t="shared" si="7"/>
        <v>24</v>
      </c>
      <c r="J36" s="381">
        <v>0</v>
      </c>
      <c r="K36" s="381"/>
      <c r="L36" s="381"/>
      <c r="M36" s="381"/>
      <c r="N36" s="381"/>
      <c r="O36" s="381"/>
      <c r="P36" s="381"/>
      <c r="Q36" s="381"/>
      <c r="R36" s="382"/>
      <c r="S36" s="381"/>
      <c r="T36" s="382"/>
      <c r="U36" s="381"/>
      <c r="V36" s="382"/>
      <c r="W36" s="381"/>
      <c r="X36" s="382"/>
      <c r="Y36" s="381">
        <v>3</v>
      </c>
      <c r="Z36" s="382">
        <v>24</v>
      </c>
      <c r="AA36" s="381"/>
      <c r="AB36" s="382"/>
      <c r="AC36" s="471"/>
    </row>
    <row r="37" spans="1:39" ht="30.75" customHeight="1" x14ac:dyDescent="0.25">
      <c r="A37" s="735"/>
      <c r="B37" s="761"/>
      <c r="C37" s="378" t="s">
        <v>420</v>
      </c>
      <c r="D37" s="379">
        <f t="shared" si="5"/>
        <v>1</v>
      </c>
      <c r="E37" s="380"/>
      <c r="F37" s="380">
        <v>7</v>
      </c>
      <c r="G37" s="380">
        <v>1</v>
      </c>
      <c r="H37" s="380">
        <f t="shared" si="6"/>
        <v>24</v>
      </c>
      <c r="I37" s="381">
        <f t="shared" si="7"/>
        <v>24</v>
      </c>
      <c r="J37" s="381">
        <v>0</v>
      </c>
      <c r="K37" s="381"/>
      <c r="L37" s="381"/>
      <c r="M37" s="381"/>
      <c r="N37" s="381"/>
      <c r="O37" s="381"/>
      <c r="P37" s="381"/>
      <c r="Q37" s="381"/>
      <c r="R37" s="382"/>
      <c r="S37" s="381"/>
      <c r="T37" s="382"/>
      <c r="U37" s="381"/>
      <c r="V37" s="382"/>
      <c r="W37" s="381"/>
      <c r="X37" s="382"/>
      <c r="Y37" s="381">
        <v>3</v>
      </c>
      <c r="Z37" s="382">
        <v>24</v>
      </c>
      <c r="AA37" s="381"/>
      <c r="AB37" s="382"/>
      <c r="AC37" s="471"/>
    </row>
    <row r="38" spans="1:39" ht="29.25" customHeight="1" x14ac:dyDescent="0.25">
      <c r="A38" s="735"/>
      <c r="B38" s="761"/>
      <c r="C38" s="384" t="s">
        <v>421</v>
      </c>
      <c r="D38" s="379">
        <f t="shared" si="5"/>
        <v>1</v>
      </c>
      <c r="E38" s="380"/>
      <c r="F38" s="380">
        <v>5</v>
      </c>
      <c r="G38" s="380">
        <v>1</v>
      </c>
      <c r="H38" s="380">
        <f t="shared" si="6"/>
        <v>24</v>
      </c>
      <c r="I38" s="381">
        <f t="shared" si="7"/>
        <v>24</v>
      </c>
      <c r="J38" s="381">
        <v>0</v>
      </c>
      <c r="K38" s="381"/>
      <c r="L38" s="381"/>
      <c r="M38" s="381"/>
      <c r="N38" s="381"/>
      <c r="O38" s="381"/>
      <c r="P38" s="381"/>
      <c r="Q38" s="381"/>
      <c r="R38" s="382"/>
      <c r="S38" s="381"/>
      <c r="T38" s="382"/>
      <c r="U38" s="381">
        <v>2</v>
      </c>
      <c r="V38" s="382">
        <v>24</v>
      </c>
      <c r="W38" s="381"/>
      <c r="X38" s="382"/>
      <c r="Y38" s="381"/>
      <c r="Z38" s="382"/>
      <c r="AA38" s="381"/>
      <c r="AB38" s="382"/>
      <c r="AC38" s="471"/>
    </row>
    <row r="39" spans="1:39" ht="34.5" customHeight="1" x14ac:dyDescent="0.25">
      <c r="A39" s="736"/>
      <c r="B39" s="762"/>
      <c r="C39" s="384" t="s">
        <v>422</v>
      </c>
      <c r="D39" s="379">
        <f t="shared" si="5"/>
        <v>1</v>
      </c>
      <c r="E39" s="380"/>
      <c r="F39" s="380">
        <v>6</v>
      </c>
      <c r="G39" s="380">
        <v>1</v>
      </c>
      <c r="H39" s="380">
        <f t="shared" si="6"/>
        <v>24</v>
      </c>
      <c r="I39" s="381">
        <f t="shared" si="7"/>
        <v>24</v>
      </c>
      <c r="J39" s="381">
        <v>0</v>
      </c>
      <c r="K39" s="381"/>
      <c r="L39" s="381"/>
      <c r="M39" s="381"/>
      <c r="N39" s="381"/>
      <c r="O39" s="381"/>
      <c r="P39" s="381"/>
      <c r="Q39" s="381"/>
      <c r="R39" s="382"/>
      <c r="S39" s="381"/>
      <c r="T39" s="382"/>
      <c r="U39" s="381"/>
      <c r="V39" s="382"/>
      <c r="W39" s="381">
        <v>2</v>
      </c>
      <c r="X39" s="382">
        <v>24</v>
      </c>
      <c r="Y39" s="381"/>
      <c r="Z39" s="382"/>
      <c r="AA39" s="381"/>
      <c r="AB39" s="382"/>
      <c r="AC39" s="471"/>
    </row>
    <row r="40" spans="1:39" ht="15.75" customHeight="1" x14ac:dyDescent="0.25">
      <c r="A40" s="385"/>
      <c r="B40" s="763" t="s">
        <v>317</v>
      </c>
      <c r="C40" s="763"/>
      <c r="D40" s="763"/>
      <c r="E40" s="763"/>
      <c r="F40" s="763"/>
      <c r="G40" s="763"/>
      <c r="H40" s="763"/>
      <c r="I40" s="763"/>
      <c r="J40" s="763"/>
      <c r="K40" s="763"/>
      <c r="L40" s="763"/>
      <c r="M40" s="763"/>
      <c r="N40" s="763"/>
      <c r="O40" s="763"/>
      <c r="P40" s="763"/>
      <c r="Q40" s="763"/>
      <c r="R40" s="763"/>
      <c r="S40" s="763"/>
      <c r="T40" s="763"/>
      <c r="U40" s="763"/>
      <c r="V40" s="763"/>
      <c r="W40" s="763"/>
      <c r="X40" s="763"/>
      <c r="Y40" s="763"/>
      <c r="Z40" s="763"/>
      <c r="AA40" s="763"/>
      <c r="AB40" s="763"/>
      <c r="AC40" s="763"/>
    </row>
    <row r="41" spans="1:39" s="79" customFormat="1" x14ac:dyDescent="0.25">
      <c r="A41" s="406"/>
      <c r="B41" s="407" t="s">
        <v>209</v>
      </c>
      <c r="C41" s="408"/>
      <c r="D41" s="405">
        <f>D42+D43+D44+D45+D46+D47+D48+D49+D50+D51+D52+D53+D54+D55+D56+D57+D58+D59+D60+D61+D62+D63+D64+D65+D66+D67+D68+D70+D71</f>
        <v>149</v>
      </c>
      <c r="E41" s="405">
        <f t="shared" ref="E41:AB41" si="10">E42+E43+E44+E45+E46+E47+E48+E49+E50+E51+E52+E53+E54+E55+E56+E57+E58+E59+E60+E61+E62+E63+E64+E65+E66+E67+E68+E70+E71</f>
        <v>33</v>
      </c>
      <c r="F41" s="405">
        <f t="shared" si="10"/>
        <v>58</v>
      </c>
      <c r="G41" s="405">
        <f t="shared" si="10"/>
        <v>10</v>
      </c>
      <c r="H41" s="405">
        <f t="shared" si="10"/>
        <v>1344</v>
      </c>
      <c r="I41" s="405">
        <f t="shared" si="10"/>
        <v>722</v>
      </c>
      <c r="J41" s="405">
        <f t="shared" si="10"/>
        <v>622</v>
      </c>
      <c r="K41" s="405">
        <f t="shared" si="10"/>
        <v>30</v>
      </c>
      <c r="L41" s="405">
        <f t="shared" si="10"/>
        <v>2232</v>
      </c>
      <c r="M41" s="405">
        <f t="shared" si="10"/>
        <v>0</v>
      </c>
      <c r="N41" s="405">
        <f t="shared" si="10"/>
        <v>0</v>
      </c>
      <c r="O41" s="405">
        <f t="shared" si="10"/>
        <v>0</v>
      </c>
      <c r="P41" s="405">
        <f t="shared" si="10"/>
        <v>0</v>
      </c>
      <c r="Q41" s="405">
        <f t="shared" si="10"/>
        <v>21</v>
      </c>
      <c r="R41" s="405">
        <f t="shared" si="10"/>
        <v>168</v>
      </c>
      <c r="S41" s="405">
        <f t="shared" si="10"/>
        <v>30</v>
      </c>
      <c r="T41" s="405">
        <f t="shared" si="10"/>
        <v>360</v>
      </c>
      <c r="U41" s="405">
        <f t="shared" si="10"/>
        <v>32</v>
      </c>
      <c r="V41" s="405">
        <f t="shared" si="10"/>
        <v>384</v>
      </c>
      <c r="W41" s="405">
        <f t="shared" si="10"/>
        <v>26</v>
      </c>
      <c r="X41" s="405">
        <f t="shared" si="10"/>
        <v>312</v>
      </c>
      <c r="Y41" s="405">
        <f t="shared" si="10"/>
        <v>15</v>
      </c>
      <c r="Z41" s="405">
        <f t="shared" si="10"/>
        <v>120</v>
      </c>
      <c r="AA41" s="405">
        <f t="shared" si="10"/>
        <v>0</v>
      </c>
      <c r="AB41" s="405">
        <f t="shared" si="10"/>
        <v>0</v>
      </c>
      <c r="AC41" s="472"/>
      <c r="AD41" s="479"/>
      <c r="AE41" s="479"/>
      <c r="AF41" s="479"/>
      <c r="AG41" s="479"/>
      <c r="AH41" s="479"/>
      <c r="AI41" s="479"/>
      <c r="AJ41" s="479"/>
      <c r="AK41" s="479"/>
      <c r="AL41" s="479"/>
      <c r="AM41" s="479"/>
    </row>
    <row r="42" spans="1:39" ht="38.25" x14ac:dyDescent="0.25">
      <c r="A42" s="734" t="s">
        <v>210</v>
      </c>
      <c r="B42" s="743" t="s">
        <v>313</v>
      </c>
      <c r="C42" s="386" t="s">
        <v>398</v>
      </c>
      <c r="D42" s="379">
        <f>H42/24</f>
        <v>2</v>
      </c>
      <c r="E42" s="380"/>
      <c r="F42" s="380">
        <v>4</v>
      </c>
      <c r="G42" s="380">
        <v>1</v>
      </c>
      <c r="H42" s="380">
        <f>N42+P42+R42+T42+V42+X42+Z42+AB42</f>
        <v>48</v>
      </c>
      <c r="I42" s="269">
        <f>H42-J42</f>
        <v>22</v>
      </c>
      <c r="J42" s="381">
        <v>26</v>
      </c>
      <c r="K42" s="387"/>
      <c r="L42" s="506"/>
      <c r="M42" s="269"/>
      <c r="N42" s="269"/>
      <c r="O42" s="269"/>
      <c r="P42" s="269"/>
      <c r="Q42" s="269">
        <v>3</v>
      </c>
      <c r="R42" s="382">
        <v>24</v>
      </c>
      <c r="S42" s="381">
        <v>2</v>
      </c>
      <c r="T42" s="382">
        <v>24</v>
      </c>
      <c r="U42" s="381"/>
      <c r="V42" s="268"/>
      <c r="W42" s="269"/>
      <c r="X42" s="382"/>
      <c r="Y42" s="381"/>
      <c r="Z42" s="382"/>
      <c r="AA42" s="381"/>
      <c r="AB42" s="382"/>
      <c r="AC42" s="471"/>
    </row>
    <row r="43" spans="1:39" ht="18" customHeight="1" x14ac:dyDescent="0.25">
      <c r="A43" s="735"/>
      <c r="B43" s="743"/>
      <c r="C43" s="386" t="s">
        <v>412</v>
      </c>
      <c r="D43" s="379">
        <f t="shared" ref="D43:D45" si="11">H43/24</f>
        <v>3.5</v>
      </c>
      <c r="E43" s="380">
        <v>4</v>
      </c>
      <c r="F43" s="380"/>
      <c r="G43" s="380">
        <v>1</v>
      </c>
      <c r="H43" s="380">
        <f t="shared" ref="H43:H61" si="12">N43+P43+R43+T43+V43+X43+Z43+AB43</f>
        <v>84</v>
      </c>
      <c r="I43" s="381">
        <f t="shared" ref="I43:I61" si="13">H43-J43</f>
        <v>54</v>
      </c>
      <c r="J43" s="381">
        <v>30</v>
      </c>
      <c r="K43" s="387"/>
      <c r="L43" s="269"/>
      <c r="M43" s="269"/>
      <c r="N43" s="269"/>
      <c r="O43" s="269"/>
      <c r="P43" s="269"/>
      <c r="Q43" s="381">
        <v>6</v>
      </c>
      <c r="R43" s="268">
        <v>48</v>
      </c>
      <c r="S43" s="269">
        <v>3</v>
      </c>
      <c r="T43" s="382">
        <v>36</v>
      </c>
      <c r="U43" s="381"/>
      <c r="V43" s="382"/>
      <c r="W43" s="381"/>
      <c r="X43" s="382"/>
      <c r="Y43" s="381"/>
      <c r="Z43" s="382"/>
      <c r="AA43" s="381"/>
      <c r="AB43" s="382"/>
      <c r="AC43" s="471"/>
    </row>
    <row r="44" spans="1:39" ht="29.25" customHeight="1" x14ac:dyDescent="0.25">
      <c r="A44" s="735"/>
      <c r="B44" s="743"/>
      <c r="C44" s="386" t="s">
        <v>411</v>
      </c>
      <c r="D44" s="379">
        <f t="shared" si="11"/>
        <v>4</v>
      </c>
      <c r="E44" s="380"/>
      <c r="F44" s="380">
        <v>4</v>
      </c>
      <c r="G44" s="380">
        <v>1</v>
      </c>
      <c r="H44" s="380">
        <f t="shared" si="12"/>
        <v>96</v>
      </c>
      <c r="I44" s="381">
        <f t="shared" si="13"/>
        <v>62</v>
      </c>
      <c r="J44" s="381">
        <v>34</v>
      </c>
      <c r="K44" s="504">
        <v>30</v>
      </c>
      <c r="L44" s="269"/>
      <c r="M44" s="269"/>
      <c r="N44" s="269"/>
      <c r="O44" s="269"/>
      <c r="P44" s="269"/>
      <c r="Q44" s="269">
        <v>3</v>
      </c>
      <c r="R44" s="382">
        <v>24</v>
      </c>
      <c r="S44" s="381">
        <v>6</v>
      </c>
      <c r="T44" s="382">
        <v>72</v>
      </c>
      <c r="U44" s="381"/>
      <c r="V44" s="268"/>
      <c r="W44" s="269"/>
      <c r="X44" s="382"/>
      <c r="Y44" s="381"/>
      <c r="Z44" s="382"/>
      <c r="AA44" s="381"/>
      <c r="AB44" s="382"/>
      <c r="AC44" s="471"/>
    </row>
    <row r="45" spans="1:39" ht="32.25" customHeight="1" x14ac:dyDescent="0.25">
      <c r="A45" s="735"/>
      <c r="B45" s="743"/>
      <c r="C45" s="510" t="s">
        <v>416</v>
      </c>
      <c r="D45" s="379">
        <f t="shared" si="11"/>
        <v>2</v>
      </c>
      <c r="E45" s="399"/>
      <c r="F45" s="399">
        <v>5</v>
      </c>
      <c r="G45" s="399">
        <v>1</v>
      </c>
      <c r="H45" s="399">
        <f t="shared" si="12"/>
        <v>48</v>
      </c>
      <c r="I45" s="399">
        <f t="shared" si="13"/>
        <v>48</v>
      </c>
      <c r="J45" s="399">
        <v>0</v>
      </c>
      <c r="K45" s="511"/>
      <c r="L45" s="506"/>
      <c r="M45" s="506"/>
      <c r="N45" s="506"/>
      <c r="O45" s="506"/>
      <c r="P45" s="506"/>
      <c r="Q45" s="506"/>
      <c r="R45" s="382"/>
      <c r="S45" s="399">
        <v>2</v>
      </c>
      <c r="T45" s="382">
        <v>24</v>
      </c>
      <c r="U45" s="399">
        <v>2</v>
      </c>
      <c r="V45" s="382">
        <v>24</v>
      </c>
      <c r="W45" s="506"/>
      <c r="X45" s="382"/>
      <c r="Y45" s="399"/>
      <c r="Z45" s="382"/>
      <c r="AA45" s="399"/>
      <c r="AB45" s="382"/>
      <c r="AC45" s="471"/>
    </row>
    <row r="46" spans="1:39" ht="37.5" customHeight="1" x14ac:dyDescent="0.25">
      <c r="A46" s="736"/>
      <c r="B46" s="743"/>
      <c r="C46" s="528" t="s">
        <v>432</v>
      </c>
      <c r="D46" s="379">
        <f>L46/24</f>
        <v>10.5</v>
      </c>
      <c r="E46" s="380"/>
      <c r="F46" s="380"/>
      <c r="G46" s="380"/>
      <c r="H46" s="380"/>
      <c r="I46" s="381"/>
      <c r="J46" s="381"/>
      <c r="K46" s="387"/>
      <c r="L46" s="388">
        <v>252</v>
      </c>
      <c r="M46" s="269"/>
      <c r="N46" s="269"/>
      <c r="O46" s="269"/>
      <c r="P46" s="269"/>
      <c r="Q46" s="269"/>
      <c r="R46" s="382"/>
      <c r="S46" s="381"/>
      <c r="T46" s="382"/>
      <c r="U46" s="381"/>
      <c r="V46" s="268"/>
      <c r="W46" s="269"/>
      <c r="X46" s="382"/>
      <c r="Y46" s="381"/>
      <c r="Z46" s="382"/>
      <c r="AA46" s="381"/>
      <c r="AB46" s="382"/>
      <c r="AC46" s="471"/>
    </row>
    <row r="47" spans="1:39" ht="30" customHeight="1" x14ac:dyDescent="0.25">
      <c r="A47" s="734" t="s">
        <v>382</v>
      </c>
      <c r="B47" s="737" t="s">
        <v>314</v>
      </c>
      <c r="C47" s="510" t="s">
        <v>399</v>
      </c>
      <c r="D47" s="379">
        <f>H47/24</f>
        <v>5</v>
      </c>
      <c r="E47" s="380">
        <v>4</v>
      </c>
      <c r="F47" s="380"/>
      <c r="G47" s="380"/>
      <c r="H47" s="466">
        <f t="shared" si="12"/>
        <v>120</v>
      </c>
      <c r="I47" s="381">
        <f t="shared" si="13"/>
        <v>52</v>
      </c>
      <c r="J47" s="381">
        <v>68</v>
      </c>
      <c r="K47" s="269"/>
      <c r="L47" s="269"/>
      <c r="M47" s="269"/>
      <c r="N47" s="269"/>
      <c r="O47" s="269"/>
      <c r="P47" s="269"/>
      <c r="Q47" s="381">
        <v>9</v>
      </c>
      <c r="R47" s="268">
        <v>72</v>
      </c>
      <c r="S47" s="269">
        <v>4</v>
      </c>
      <c r="T47" s="382">
        <v>48</v>
      </c>
      <c r="U47" s="381"/>
      <c r="V47" s="268"/>
      <c r="W47" s="269"/>
      <c r="X47" s="382"/>
      <c r="Y47" s="381"/>
      <c r="Z47" s="382"/>
      <c r="AA47" s="381"/>
      <c r="AB47" s="382"/>
      <c r="AC47" s="471"/>
    </row>
    <row r="48" spans="1:39" ht="29.25" customHeight="1" x14ac:dyDescent="0.25">
      <c r="A48" s="735"/>
      <c r="B48" s="738"/>
      <c r="C48" s="510" t="s">
        <v>408</v>
      </c>
      <c r="D48" s="379">
        <f t="shared" ref="D48:D51" si="14">H48/24</f>
        <v>2</v>
      </c>
      <c r="E48" s="380"/>
      <c r="F48" s="380">
        <v>4</v>
      </c>
      <c r="G48" s="380">
        <v>1</v>
      </c>
      <c r="H48" s="380">
        <f t="shared" si="12"/>
        <v>48</v>
      </c>
      <c r="I48" s="381">
        <f t="shared" si="13"/>
        <v>28</v>
      </c>
      <c r="J48" s="381">
        <v>20</v>
      </c>
      <c r="K48" s="269"/>
      <c r="L48" s="506"/>
      <c r="M48" s="269"/>
      <c r="N48" s="269"/>
      <c r="O48" s="269"/>
      <c r="P48" s="269"/>
      <c r="Q48" s="381"/>
      <c r="R48" s="382"/>
      <c r="S48" s="381">
        <v>4</v>
      </c>
      <c r="T48" s="382">
        <v>48</v>
      </c>
      <c r="U48" s="381"/>
      <c r="V48" s="268"/>
      <c r="W48" s="269"/>
      <c r="X48" s="382"/>
      <c r="Y48" s="381"/>
      <c r="Z48" s="382"/>
      <c r="AA48" s="381"/>
      <c r="AB48" s="382"/>
      <c r="AC48" s="471"/>
    </row>
    <row r="49" spans="1:39" ht="27" customHeight="1" x14ac:dyDescent="0.25">
      <c r="A49" s="735"/>
      <c r="B49" s="738"/>
      <c r="C49" s="510" t="s">
        <v>409</v>
      </c>
      <c r="D49" s="379">
        <f t="shared" si="14"/>
        <v>4</v>
      </c>
      <c r="E49" s="380">
        <v>7</v>
      </c>
      <c r="F49" s="380"/>
      <c r="G49" s="380"/>
      <c r="H49" s="380">
        <f t="shared" si="12"/>
        <v>96</v>
      </c>
      <c r="I49" s="381">
        <f t="shared" si="13"/>
        <v>44</v>
      </c>
      <c r="J49" s="381">
        <v>52</v>
      </c>
      <c r="K49" s="269"/>
      <c r="L49" s="506"/>
      <c r="M49" s="269"/>
      <c r="N49" s="269"/>
      <c r="O49" s="269"/>
      <c r="P49" s="269"/>
      <c r="Q49" s="269"/>
      <c r="R49" s="382"/>
      <c r="S49" s="381"/>
      <c r="T49" s="382"/>
      <c r="U49" s="381"/>
      <c r="V49" s="268"/>
      <c r="W49" s="269">
        <v>4</v>
      </c>
      <c r="X49" s="382">
        <v>48</v>
      </c>
      <c r="Y49" s="381">
        <v>6</v>
      </c>
      <c r="Z49" s="382">
        <v>48</v>
      </c>
      <c r="AA49" s="381"/>
      <c r="AB49" s="382"/>
      <c r="AC49" s="471"/>
    </row>
    <row r="50" spans="1:39" ht="18.75" customHeight="1" x14ac:dyDescent="0.25">
      <c r="A50" s="735"/>
      <c r="B50" s="738"/>
      <c r="C50" s="510" t="s">
        <v>413</v>
      </c>
      <c r="D50" s="379">
        <f t="shared" si="14"/>
        <v>4</v>
      </c>
      <c r="E50" s="380"/>
      <c r="F50" s="380">
        <v>7</v>
      </c>
      <c r="G50" s="380">
        <v>1</v>
      </c>
      <c r="H50" s="380">
        <f t="shared" si="12"/>
        <v>96</v>
      </c>
      <c r="I50" s="381">
        <f t="shared" si="13"/>
        <v>56</v>
      </c>
      <c r="J50" s="381">
        <v>40</v>
      </c>
      <c r="K50" s="269"/>
      <c r="L50" s="506"/>
      <c r="M50" s="269"/>
      <c r="N50" s="269"/>
      <c r="O50" s="269"/>
      <c r="P50" s="269"/>
      <c r="Q50" s="269"/>
      <c r="R50" s="382"/>
      <c r="S50" s="381"/>
      <c r="T50" s="382"/>
      <c r="U50" s="381">
        <v>2</v>
      </c>
      <c r="V50" s="268">
        <v>24</v>
      </c>
      <c r="W50" s="269">
        <v>4</v>
      </c>
      <c r="X50" s="382">
        <v>48</v>
      </c>
      <c r="Y50" s="381">
        <v>3</v>
      </c>
      <c r="Z50" s="382">
        <v>24</v>
      </c>
      <c r="AA50" s="381"/>
      <c r="AB50" s="382"/>
      <c r="AC50" s="471"/>
    </row>
    <row r="51" spans="1:39" ht="15" customHeight="1" x14ac:dyDescent="0.25">
      <c r="A51" s="735"/>
      <c r="B51" s="738"/>
      <c r="C51" s="514" t="s">
        <v>400</v>
      </c>
      <c r="D51" s="379">
        <f t="shared" si="14"/>
        <v>4</v>
      </c>
      <c r="E51" s="380"/>
      <c r="F51" s="380"/>
      <c r="G51" s="380"/>
      <c r="H51" s="380">
        <f t="shared" si="12"/>
        <v>96</v>
      </c>
      <c r="I51" s="381">
        <f t="shared" si="13"/>
        <v>28</v>
      </c>
      <c r="J51" s="381">
        <v>68</v>
      </c>
      <c r="K51" s="269"/>
      <c r="L51" s="506"/>
      <c r="M51" s="269"/>
      <c r="N51" s="269"/>
      <c r="O51" s="269"/>
      <c r="P51" s="269"/>
      <c r="Q51" s="269"/>
      <c r="R51" s="382"/>
      <c r="S51" s="381"/>
      <c r="T51" s="382"/>
      <c r="U51" s="381">
        <v>4</v>
      </c>
      <c r="V51" s="268">
        <v>48</v>
      </c>
      <c r="W51" s="269">
        <v>4</v>
      </c>
      <c r="X51" s="382">
        <v>48</v>
      </c>
      <c r="Y51" s="381"/>
      <c r="Z51" s="382"/>
      <c r="AA51" s="381"/>
      <c r="AB51" s="382"/>
      <c r="AC51" s="471"/>
    </row>
    <row r="52" spans="1:39" ht="54.75" customHeight="1" x14ac:dyDescent="0.25">
      <c r="A52" s="736"/>
      <c r="B52" s="739"/>
      <c r="C52" s="527" t="s">
        <v>426</v>
      </c>
      <c r="D52" s="379">
        <f>L52/24</f>
        <v>12</v>
      </c>
      <c r="E52" s="380"/>
      <c r="F52" s="380"/>
      <c r="G52" s="380"/>
      <c r="H52" s="380"/>
      <c r="I52" s="381"/>
      <c r="J52" s="381"/>
      <c r="K52" s="269"/>
      <c r="L52" s="388">
        <v>288</v>
      </c>
      <c r="M52" s="269"/>
      <c r="N52" s="269"/>
      <c r="O52" s="269"/>
      <c r="P52" s="269"/>
      <c r="Q52" s="269"/>
      <c r="R52" s="382"/>
      <c r="S52" s="381"/>
      <c r="T52" s="382"/>
      <c r="U52" s="381"/>
      <c r="V52" s="268"/>
      <c r="W52" s="269"/>
      <c r="X52" s="382"/>
      <c r="Y52" s="381"/>
      <c r="Z52" s="382"/>
      <c r="AA52" s="381"/>
      <c r="AB52" s="382"/>
      <c r="AC52" s="471"/>
    </row>
    <row r="53" spans="1:39" s="54" customFormat="1" ht="33.75" customHeight="1" x14ac:dyDescent="0.25">
      <c r="A53" s="740" t="s">
        <v>242</v>
      </c>
      <c r="B53" s="743" t="s">
        <v>315</v>
      </c>
      <c r="C53" s="389" t="s">
        <v>414</v>
      </c>
      <c r="D53" s="379">
        <f>H53/24</f>
        <v>5</v>
      </c>
      <c r="E53" s="380">
        <v>6</v>
      </c>
      <c r="F53" s="380"/>
      <c r="G53" s="380">
        <v>1</v>
      </c>
      <c r="H53" s="380">
        <f t="shared" si="12"/>
        <v>120</v>
      </c>
      <c r="I53" s="381">
        <f t="shared" si="13"/>
        <v>64</v>
      </c>
      <c r="J53" s="381">
        <v>56</v>
      </c>
      <c r="K53" s="269"/>
      <c r="L53" s="269"/>
      <c r="M53" s="269"/>
      <c r="N53" s="269"/>
      <c r="O53" s="269"/>
      <c r="P53" s="381"/>
      <c r="Q53" s="381"/>
      <c r="R53" s="268"/>
      <c r="S53" s="269">
        <v>2</v>
      </c>
      <c r="T53" s="268">
        <v>24</v>
      </c>
      <c r="U53" s="269">
        <v>4</v>
      </c>
      <c r="V53" s="268">
        <v>48</v>
      </c>
      <c r="W53" s="269">
        <v>4</v>
      </c>
      <c r="X53" s="382">
        <v>48</v>
      </c>
      <c r="Y53" s="381"/>
      <c r="Z53" s="382"/>
      <c r="AA53" s="381"/>
      <c r="AB53" s="382"/>
      <c r="AC53" s="471"/>
      <c r="AD53" s="291"/>
      <c r="AE53" s="291"/>
      <c r="AF53" s="291"/>
      <c r="AG53" s="291"/>
      <c r="AH53" s="291"/>
      <c r="AI53" s="291"/>
      <c r="AJ53" s="291"/>
      <c r="AK53" s="291"/>
      <c r="AL53" s="291"/>
      <c r="AM53" s="291"/>
    </row>
    <row r="54" spans="1:39" s="54" customFormat="1" ht="42" customHeight="1" x14ac:dyDescent="0.25">
      <c r="A54" s="741"/>
      <c r="B54" s="743"/>
      <c r="C54" s="390" t="s">
        <v>404</v>
      </c>
      <c r="D54" s="379">
        <f>H54/24</f>
        <v>1</v>
      </c>
      <c r="E54" s="380"/>
      <c r="F54" s="380">
        <v>4</v>
      </c>
      <c r="G54" s="380"/>
      <c r="H54" s="380">
        <f t="shared" si="12"/>
        <v>24</v>
      </c>
      <c r="I54" s="381">
        <f t="shared" si="13"/>
        <v>14</v>
      </c>
      <c r="J54" s="381">
        <v>10</v>
      </c>
      <c r="K54" s="269"/>
      <c r="L54" s="269"/>
      <c r="M54" s="269"/>
      <c r="N54" s="269"/>
      <c r="O54" s="269"/>
      <c r="P54" s="381"/>
      <c r="Q54" s="381"/>
      <c r="R54" s="268"/>
      <c r="S54" s="269">
        <v>2</v>
      </c>
      <c r="T54" s="268">
        <v>24</v>
      </c>
      <c r="U54" s="467"/>
      <c r="V54" s="468"/>
      <c r="W54" s="269"/>
      <c r="X54" s="382"/>
      <c r="Y54" s="381"/>
      <c r="Z54" s="382"/>
      <c r="AA54" s="381"/>
      <c r="AB54" s="382"/>
      <c r="AC54" s="471"/>
      <c r="AD54" s="291"/>
      <c r="AE54" s="291"/>
      <c r="AF54" s="291"/>
      <c r="AG54" s="291"/>
      <c r="AH54" s="291"/>
      <c r="AI54" s="291"/>
      <c r="AJ54" s="291"/>
      <c r="AK54" s="291"/>
      <c r="AL54" s="291"/>
      <c r="AM54" s="291"/>
    </row>
    <row r="55" spans="1:39" s="54" customFormat="1" ht="45" customHeight="1" x14ac:dyDescent="0.25">
      <c r="A55" s="742"/>
      <c r="B55" s="744"/>
      <c r="C55" s="528" t="s">
        <v>427</v>
      </c>
      <c r="D55" s="379">
        <f>L55/24</f>
        <v>7.5</v>
      </c>
      <c r="E55" s="380"/>
      <c r="F55" s="380"/>
      <c r="G55" s="380"/>
      <c r="H55" s="380"/>
      <c r="I55" s="381"/>
      <c r="J55" s="381"/>
      <c r="K55" s="269"/>
      <c r="L55" s="388">
        <v>180</v>
      </c>
      <c r="M55" s="269"/>
      <c r="N55" s="269"/>
      <c r="O55" s="269"/>
      <c r="P55" s="381"/>
      <c r="Q55" s="381"/>
      <c r="R55" s="268"/>
      <c r="S55" s="269"/>
      <c r="T55" s="268"/>
      <c r="U55" s="269"/>
      <c r="V55" s="268"/>
      <c r="W55" s="269"/>
      <c r="X55" s="382"/>
      <c r="Y55" s="381"/>
      <c r="Z55" s="382"/>
      <c r="AA55" s="381"/>
      <c r="AB55" s="382"/>
      <c r="AC55" s="471"/>
      <c r="AD55" s="291"/>
      <c r="AE55" s="291"/>
      <c r="AF55" s="291"/>
      <c r="AG55" s="291"/>
      <c r="AH55" s="291"/>
      <c r="AI55" s="291"/>
      <c r="AJ55" s="291"/>
      <c r="AK55" s="291"/>
      <c r="AL55" s="291"/>
      <c r="AM55" s="291"/>
    </row>
    <row r="56" spans="1:39" s="54" customFormat="1" ht="33" customHeight="1" x14ac:dyDescent="0.25">
      <c r="A56" s="489"/>
      <c r="B56" s="487"/>
      <c r="C56" s="529" t="s">
        <v>437</v>
      </c>
      <c r="D56" s="379">
        <f>L56/24</f>
        <v>12</v>
      </c>
      <c r="E56" s="380"/>
      <c r="F56" s="380"/>
      <c r="G56" s="380"/>
      <c r="H56" s="380"/>
      <c r="I56" s="381"/>
      <c r="J56" s="381"/>
      <c r="K56" s="381"/>
      <c r="L56" s="391">
        <v>288</v>
      </c>
      <c r="M56" s="381"/>
      <c r="N56" s="381"/>
      <c r="O56" s="381"/>
      <c r="P56" s="381"/>
      <c r="Q56" s="381"/>
      <c r="R56" s="382"/>
      <c r="S56" s="381"/>
      <c r="T56" s="382"/>
      <c r="U56" s="381"/>
      <c r="V56" s="382"/>
      <c r="W56" s="381"/>
      <c r="X56" s="382"/>
      <c r="Y56" s="381"/>
      <c r="Z56" s="382"/>
      <c r="AA56" s="381"/>
      <c r="AB56" s="382"/>
      <c r="AC56" s="471"/>
      <c r="AD56" s="291"/>
      <c r="AE56" s="291"/>
      <c r="AF56" s="291"/>
      <c r="AG56" s="291"/>
      <c r="AH56" s="291"/>
      <c r="AI56" s="291"/>
      <c r="AJ56" s="291"/>
      <c r="AK56" s="291"/>
      <c r="AL56" s="291"/>
      <c r="AM56" s="291"/>
    </row>
    <row r="57" spans="1:39" s="54" customFormat="1" ht="17.25" customHeight="1" x14ac:dyDescent="0.25">
      <c r="A57" s="734" t="s">
        <v>381</v>
      </c>
      <c r="B57" s="737" t="s">
        <v>316</v>
      </c>
      <c r="C57" s="509" t="s">
        <v>401</v>
      </c>
      <c r="D57" s="379">
        <f>H57/24</f>
        <v>4</v>
      </c>
      <c r="E57" s="380">
        <v>6</v>
      </c>
      <c r="F57" s="380"/>
      <c r="G57" s="380">
        <v>1</v>
      </c>
      <c r="H57" s="380">
        <f t="shared" si="12"/>
        <v>96</v>
      </c>
      <c r="I57" s="381">
        <f t="shared" si="13"/>
        <v>60</v>
      </c>
      <c r="J57" s="381">
        <v>36</v>
      </c>
      <c r="K57" s="381"/>
      <c r="L57" s="381"/>
      <c r="M57" s="381"/>
      <c r="N57" s="381"/>
      <c r="O57" s="381"/>
      <c r="P57" s="381"/>
      <c r="Q57" s="381"/>
      <c r="R57" s="382"/>
      <c r="S57" s="381">
        <v>2</v>
      </c>
      <c r="T57" s="382">
        <v>24</v>
      </c>
      <c r="U57" s="381">
        <v>4</v>
      </c>
      <c r="V57" s="382">
        <v>48</v>
      </c>
      <c r="W57" s="381">
        <v>2</v>
      </c>
      <c r="X57" s="382">
        <v>24</v>
      </c>
      <c r="Y57" s="381"/>
      <c r="Z57" s="382"/>
      <c r="AA57" s="381"/>
      <c r="AB57" s="382"/>
      <c r="AC57" s="47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</row>
    <row r="58" spans="1:39" s="54" customFormat="1" ht="27" customHeight="1" x14ac:dyDescent="0.25">
      <c r="A58" s="735"/>
      <c r="B58" s="738"/>
      <c r="C58" s="330" t="s">
        <v>402</v>
      </c>
      <c r="D58" s="379">
        <f t="shared" ref="D58:D61" si="15">H58/24</f>
        <v>3</v>
      </c>
      <c r="E58" s="380"/>
      <c r="F58" s="380">
        <v>6</v>
      </c>
      <c r="G58" s="380"/>
      <c r="H58" s="380">
        <f t="shared" si="12"/>
        <v>72</v>
      </c>
      <c r="I58" s="381">
        <f t="shared" si="13"/>
        <v>48</v>
      </c>
      <c r="J58" s="381">
        <v>24</v>
      </c>
      <c r="K58" s="381"/>
      <c r="L58" s="391"/>
      <c r="M58" s="381"/>
      <c r="N58" s="381"/>
      <c r="O58" s="381"/>
      <c r="P58" s="381"/>
      <c r="Q58" s="381"/>
      <c r="R58" s="382"/>
      <c r="S58" s="381"/>
      <c r="T58" s="382"/>
      <c r="U58" s="381">
        <v>4</v>
      </c>
      <c r="V58" s="382">
        <v>48</v>
      </c>
      <c r="W58" s="381">
        <v>2</v>
      </c>
      <c r="X58" s="382">
        <v>24</v>
      </c>
      <c r="Y58" s="381"/>
      <c r="Z58" s="382"/>
      <c r="AA58" s="381"/>
      <c r="AB58" s="382"/>
      <c r="AC58" s="471"/>
      <c r="AD58" s="291"/>
      <c r="AE58" s="291"/>
      <c r="AF58" s="291"/>
      <c r="AG58" s="291"/>
      <c r="AH58" s="291"/>
      <c r="AI58" s="291"/>
      <c r="AJ58" s="291"/>
      <c r="AK58" s="291"/>
      <c r="AL58" s="291"/>
      <c r="AM58" s="291"/>
    </row>
    <row r="59" spans="1:39" s="54" customFormat="1" ht="39.75" customHeight="1" x14ac:dyDescent="0.25">
      <c r="A59" s="735"/>
      <c r="B59" s="738"/>
      <c r="C59" s="330" t="s">
        <v>403</v>
      </c>
      <c r="D59" s="379">
        <f t="shared" si="15"/>
        <v>3.5</v>
      </c>
      <c r="E59" s="380"/>
      <c r="F59" s="380">
        <v>5</v>
      </c>
      <c r="G59" s="380"/>
      <c r="H59" s="380">
        <f t="shared" si="12"/>
        <v>84</v>
      </c>
      <c r="I59" s="381">
        <f t="shared" si="13"/>
        <v>48</v>
      </c>
      <c r="J59" s="381">
        <v>36</v>
      </c>
      <c r="K59" s="381"/>
      <c r="L59" s="381"/>
      <c r="M59" s="381"/>
      <c r="N59" s="381"/>
      <c r="O59" s="381"/>
      <c r="P59" s="381"/>
      <c r="Q59" s="381"/>
      <c r="R59" s="382"/>
      <c r="S59" s="381">
        <v>3</v>
      </c>
      <c r="T59" s="382">
        <v>36</v>
      </c>
      <c r="U59" s="381">
        <v>4</v>
      </c>
      <c r="V59" s="382">
        <v>48</v>
      </c>
      <c r="W59" s="381"/>
      <c r="X59" s="382"/>
      <c r="Y59" s="381"/>
      <c r="Z59" s="382"/>
      <c r="AA59" s="381"/>
      <c r="AB59" s="382"/>
      <c r="AC59" s="47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1"/>
    </row>
    <row r="60" spans="1:39" s="54" customFormat="1" ht="42" customHeight="1" x14ac:dyDescent="0.25">
      <c r="A60" s="735"/>
      <c r="B60" s="738"/>
      <c r="C60" s="330" t="s">
        <v>415</v>
      </c>
      <c r="D60" s="379">
        <f t="shared" si="15"/>
        <v>4</v>
      </c>
      <c r="E60" s="380">
        <v>6</v>
      </c>
      <c r="F60" s="380"/>
      <c r="G60" s="380">
        <v>1</v>
      </c>
      <c r="H60" s="380">
        <f t="shared" si="12"/>
        <v>96</v>
      </c>
      <c r="I60" s="381">
        <f t="shared" si="13"/>
        <v>52</v>
      </c>
      <c r="J60" s="392">
        <v>44</v>
      </c>
      <c r="K60" s="392"/>
      <c r="L60" s="393"/>
      <c r="M60" s="392"/>
      <c r="N60" s="392"/>
      <c r="O60" s="392"/>
      <c r="P60" s="392"/>
      <c r="Q60" s="392"/>
      <c r="R60" s="382"/>
      <c r="S60" s="392"/>
      <c r="T60" s="382"/>
      <c r="U60" s="392">
        <v>4</v>
      </c>
      <c r="V60" s="382">
        <v>48</v>
      </c>
      <c r="W60" s="392">
        <v>4</v>
      </c>
      <c r="X60" s="394">
        <v>48</v>
      </c>
      <c r="Y60" s="392"/>
      <c r="Z60" s="394"/>
      <c r="AA60" s="392"/>
      <c r="AB60" s="394"/>
      <c r="AC60" s="471"/>
      <c r="AD60" s="291"/>
      <c r="AE60" s="291"/>
      <c r="AF60" s="291"/>
      <c r="AG60" s="291"/>
      <c r="AH60" s="291"/>
      <c r="AI60" s="291"/>
      <c r="AJ60" s="291"/>
      <c r="AK60" s="291"/>
      <c r="AL60" s="291"/>
      <c r="AM60" s="291"/>
    </row>
    <row r="61" spans="1:39" s="54" customFormat="1" ht="40.5" customHeight="1" x14ac:dyDescent="0.25">
      <c r="A61" s="735"/>
      <c r="B61" s="738"/>
      <c r="C61" s="509" t="s">
        <v>438</v>
      </c>
      <c r="D61" s="379">
        <f t="shared" si="15"/>
        <v>2</v>
      </c>
      <c r="E61" s="399"/>
      <c r="F61" s="399">
        <v>7</v>
      </c>
      <c r="G61" s="399">
        <v>1</v>
      </c>
      <c r="H61" s="399">
        <f t="shared" si="12"/>
        <v>48</v>
      </c>
      <c r="I61" s="399">
        <f t="shared" si="13"/>
        <v>18</v>
      </c>
      <c r="J61" s="399">
        <v>30</v>
      </c>
      <c r="K61" s="507"/>
      <c r="L61" s="508"/>
      <c r="M61" s="507"/>
      <c r="N61" s="507"/>
      <c r="O61" s="507"/>
      <c r="P61" s="507"/>
      <c r="Q61" s="507"/>
      <c r="R61" s="382"/>
      <c r="S61" s="507"/>
      <c r="T61" s="382"/>
      <c r="U61" s="507"/>
      <c r="V61" s="382"/>
      <c r="W61" s="507"/>
      <c r="X61" s="394"/>
      <c r="Y61" s="399">
        <v>6</v>
      </c>
      <c r="Z61" s="382">
        <v>48</v>
      </c>
      <c r="AA61" s="507"/>
      <c r="AB61" s="394"/>
      <c r="AC61" s="471"/>
      <c r="AD61" s="291"/>
      <c r="AE61" s="291"/>
      <c r="AF61" s="291"/>
      <c r="AG61" s="291"/>
      <c r="AH61" s="291"/>
      <c r="AI61" s="291"/>
      <c r="AJ61" s="291"/>
      <c r="AK61" s="291"/>
      <c r="AL61" s="291"/>
      <c r="AM61" s="291"/>
    </row>
    <row r="62" spans="1:39" s="54" customFormat="1" ht="42.75" customHeight="1" x14ac:dyDescent="0.25">
      <c r="A62" s="735"/>
      <c r="B62" s="738"/>
      <c r="C62" s="518" t="s">
        <v>428</v>
      </c>
      <c r="D62" s="379">
        <f>L62/24</f>
        <v>4.5</v>
      </c>
      <c r="E62" s="380"/>
      <c r="F62" s="380"/>
      <c r="G62" s="380"/>
      <c r="H62" s="380"/>
      <c r="I62" s="381"/>
      <c r="J62" s="381"/>
      <c r="K62" s="381"/>
      <c r="L62" s="391">
        <v>108</v>
      </c>
      <c r="M62" s="381"/>
      <c r="N62" s="381"/>
      <c r="O62" s="381"/>
      <c r="P62" s="381"/>
      <c r="Q62" s="381"/>
      <c r="R62" s="382"/>
      <c r="S62" s="381"/>
      <c r="T62" s="382"/>
      <c r="U62" s="381"/>
      <c r="V62" s="382"/>
      <c r="W62" s="381"/>
      <c r="X62" s="382"/>
      <c r="Y62" s="381"/>
      <c r="Z62" s="382"/>
      <c r="AA62" s="381"/>
      <c r="AB62" s="382"/>
      <c r="AC62" s="471"/>
      <c r="AD62" s="291"/>
      <c r="AE62" s="291"/>
      <c r="AF62" s="291"/>
      <c r="AG62" s="291"/>
      <c r="AH62" s="291"/>
      <c r="AI62" s="291"/>
      <c r="AJ62" s="291"/>
      <c r="AK62" s="291"/>
      <c r="AL62" s="291"/>
      <c r="AM62" s="291"/>
    </row>
    <row r="63" spans="1:39" s="54" customFormat="1" ht="51.75" customHeight="1" x14ac:dyDescent="0.25">
      <c r="A63" s="735"/>
      <c r="B63" s="738"/>
      <c r="C63" s="530" t="s">
        <v>429</v>
      </c>
      <c r="D63" s="379">
        <f t="shared" ref="D63:D68" si="16">L63/24</f>
        <v>4.5</v>
      </c>
      <c r="E63" s="380"/>
      <c r="F63" s="380"/>
      <c r="G63" s="380"/>
      <c r="H63" s="380"/>
      <c r="I63" s="381"/>
      <c r="J63" s="381"/>
      <c r="K63" s="381"/>
      <c r="L63" s="391">
        <v>108</v>
      </c>
      <c r="M63" s="381"/>
      <c r="N63" s="381"/>
      <c r="O63" s="381"/>
      <c r="P63" s="381"/>
      <c r="Q63" s="381"/>
      <c r="R63" s="382"/>
      <c r="S63" s="381"/>
      <c r="T63" s="382"/>
      <c r="U63" s="381"/>
      <c r="V63" s="382"/>
      <c r="W63" s="381"/>
      <c r="X63" s="382"/>
      <c r="Y63" s="381"/>
      <c r="Z63" s="382"/>
      <c r="AA63" s="381"/>
      <c r="AB63" s="382"/>
      <c r="AC63" s="471"/>
      <c r="AD63" s="291"/>
      <c r="AE63" s="291"/>
      <c r="AF63" s="291"/>
      <c r="AG63" s="291"/>
      <c r="AH63" s="291"/>
      <c r="AI63" s="291"/>
      <c r="AJ63" s="291"/>
      <c r="AK63" s="291"/>
      <c r="AL63" s="291"/>
      <c r="AM63" s="291"/>
    </row>
    <row r="64" spans="1:39" s="54" customFormat="1" ht="27.75" customHeight="1" x14ac:dyDescent="0.25">
      <c r="A64" s="735"/>
      <c r="B64" s="738"/>
      <c r="C64" s="518" t="s">
        <v>430</v>
      </c>
      <c r="D64" s="379">
        <f t="shared" si="16"/>
        <v>4.5</v>
      </c>
      <c r="E64" s="380"/>
      <c r="F64" s="380"/>
      <c r="G64" s="380"/>
      <c r="H64" s="380"/>
      <c r="I64" s="381"/>
      <c r="J64" s="381"/>
      <c r="K64" s="381"/>
      <c r="L64" s="391">
        <v>108</v>
      </c>
      <c r="M64" s="381"/>
      <c r="N64" s="381"/>
      <c r="O64" s="381"/>
      <c r="P64" s="381"/>
      <c r="Q64" s="381"/>
      <c r="R64" s="382"/>
      <c r="S64" s="381"/>
      <c r="T64" s="382"/>
      <c r="U64" s="381"/>
      <c r="V64" s="382"/>
      <c r="W64" s="381"/>
      <c r="X64" s="382"/>
      <c r="Y64" s="381"/>
      <c r="Z64" s="382"/>
      <c r="AA64" s="381"/>
      <c r="AB64" s="382"/>
      <c r="AC64" s="471"/>
      <c r="AD64" s="291"/>
      <c r="AE64" s="291"/>
      <c r="AF64" s="291"/>
      <c r="AG64" s="291"/>
      <c r="AH64" s="291"/>
      <c r="AI64" s="291"/>
      <c r="AJ64" s="291"/>
      <c r="AK64" s="291"/>
      <c r="AL64" s="291"/>
      <c r="AM64" s="291"/>
    </row>
    <row r="65" spans="1:39" s="54" customFormat="1" ht="31.5" customHeight="1" x14ac:dyDescent="0.25">
      <c r="A65" s="736"/>
      <c r="B65" s="739"/>
      <c r="C65" s="531" t="s">
        <v>431</v>
      </c>
      <c r="D65" s="379">
        <f t="shared" si="16"/>
        <v>4.5</v>
      </c>
      <c r="E65" s="380"/>
      <c r="F65" s="380"/>
      <c r="G65" s="380"/>
      <c r="H65" s="380"/>
      <c r="I65" s="381"/>
      <c r="J65" s="381"/>
      <c r="K65" s="381"/>
      <c r="L65" s="391">
        <v>108</v>
      </c>
      <c r="M65" s="381"/>
      <c r="N65" s="381"/>
      <c r="O65" s="381"/>
      <c r="P65" s="381"/>
      <c r="Q65" s="381"/>
      <c r="R65" s="382"/>
      <c r="S65" s="381"/>
      <c r="T65" s="382"/>
      <c r="U65" s="381"/>
      <c r="V65" s="382"/>
      <c r="W65" s="381"/>
      <c r="X65" s="382"/>
      <c r="Y65" s="381"/>
      <c r="Z65" s="382"/>
      <c r="AA65" s="381"/>
      <c r="AB65" s="382"/>
      <c r="AC65" s="471"/>
      <c r="AD65" s="291"/>
      <c r="AE65" s="291"/>
      <c r="AF65" s="291"/>
      <c r="AG65" s="291"/>
      <c r="AH65" s="291"/>
      <c r="AI65" s="291"/>
      <c r="AJ65" s="291"/>
      <c r="AK65" s="291"/>
      <c r="AL65" s="291"/>
      <c r="AM65" s="291"/>
    </row>
    <row r="66" spans="1:39" s="54" customFormat="1" x14ac:dyDescent="0.25">
      <c r="A66" s="395"/>
      <c r="B66" s="396"/>
      <c r="C66" s="513" t="s">
        <v>321</v>
      </c>
      <c r="D66" s="379">
        <f t="shared" si="16"/>
        <v>12</v>
      </c>
      <c r="E66" s="380"/>
      <c r="F66" s="380"/>
      <c r="G66" s="380"/>
      <c r="H66" s="380"/>
      <c r="I66" s="381"/>
      <c r="J66" s="381"/>
      <c r="K66" s="381"/>
      <c r="L66" s="391">
        <v>288</v>
      </c>
      <c r="M66" s="381"/>
      <c r="N66" s="381"/>
      <c r="O66" s="381"/>
      <c r="P66" s="381"/>
      <c r="Q66" s="381"/>
      <c r="R66" s="382"/>
      <c r="S66" s="381"/>
      <c r="T66" s="382"/>
      <c r="U66" s="381"/>
      <c r="V66" s="382"/>
      <c r="W66" s="381"/>
      <c r="X66" s="382"/>
      <c r="Y66" s="381"/>
      <c r="Z66" s="382"/>
      <c r="AA66" s="381"/>
      <c r="AB66" s="382"/>
      <c r="AC66" s="471"/>
      <c r="AD66" s="291"/>
      <c r="AE66" s="291"/>
      <c r="AF66" s="291"/>
      <c r="AG66" s="291"/>
      <c r="AH66" s="291"/>
      <c r="AI66" s="291"/>
      <c r="AJ66" s="291"/>
      <c r="AK66" s="291"/>
      <c r="AL66" s="291"/>
      <c r="AM66" s="291"/>
    </row>
    <row r="67" spans="1:39" s="54" customFormat="1" x14ac:dyDescent="0.25">
      <c r="A67" s="395"/>
      <c r="B67" s="396"/>
      <c r="C67" s="513" t="s">
        <v>214</v>
      </c>
      <c r="D67" s="379">
        <f t="shared" si="16"/>
        <v>12</v>
      </c>
      <c r="E67" s="380"/>
      <c r="F67" s="380"/>
      <c r="G67" s="380"/>
      <c r="H67" s="380"/>
      <c r="I67" s="381"/>
      <c r="J67" s="381"/>
      <c r="K67" s="381"/>
      <c r="L67" s="391">
        <v>288</v>
      </c>
      <c r="M67" s="381"/>
      <c r="N67" s="381"/>
      <c r="O67" s="381"/>
      <c r="P67" s="381"/>
      <c r="Q67" s="381"/>
      <c r="R67" s="382"/>
      <c r="S67" s="381"/>
      <c r="T67" s="382"/>
      <c r="U67" s="381"/>
      <c r="V67" s="382"/>
      <c r="W67" s="381"/>
      <c r="X67" s="382"/>
      <c r="Y67" s="381"/>
      <c r="Z67" s="382"/>
      <c r="AA67" s="381"/>
      <c r="AB67" s="382"/>
      <c r="AC67" s="471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</row>
    <row r="68" spans="1:39" s="54" customFormat="1" x14ac:dyDescent="0.25">
      <c r="A68" s="395"/>
      <c r="B68" s="396"/>
      <c r="C68" s="513" t="s">
        <v>322</v>
      </c>
      <c r="D68" s="379">
        <f t="shared" si="16"/>
        <v>9</v>
      </c>
      <c r="E68" s="380"/>
      <c r="F68" s="380"/>
      <c r="G68" s="380"/>
      <c r="H68" s="380"/>
      <c r="I68" s="381"/>
      <c r="J68" s="381"/>
      <c r="K68" s="381"/>
      <c r="L68" s="391">
        <v>216</v>
      </c>
      <c r="M68" s="381"/>
      <c r="N68" s="381"/>
      <c r="O68" s="381"/>
      <c r="P68" s="381"/>
      <c r="Q68" s="381"/>
      <c r="R68" s="382"/>
      <c r="S68" s="381"/>
      <c r="T68" s="382"/>
      <c r="U68" s="381"/>
      <c r="V68" s="382"/>
      <c r="W68" s="381"/>
      <c r="X68" s="382"/>
      <c r="Y68" s="381"/>
      <c r="Z68" s="382"/>
      <c r="AA68" s="381"/>
      <c r="AB68" s="382"/>
      <c r="AC68" s="471"/>
      <c r="AD68" s="291"/>
      <c r="AE68" s="291"/>
      <c r="AF68" s="291"/>
      <c r="AG68" s="291"/>
      <c r="AH68" s="291"/>
      <c r="AI68" s="291"/>
      <c r="AJ68" s="291"/>
      <c r="AK68" s="291"/>
      <c r="AL68" s="291"/>
      <c r="AM68" s="291"/>
    </row>
    <row r="69" spans="1:39" s="54" customFormat="1" ht="38.25" x14ac:dyDescent="0.25">
      <c r="A69" s="522" t="s">
        <v>439</v>
      </c>
      <c r="B69" s="397" t="s">
        <v>223</v>
      </c>
      <c r="C69" s="397" t="s">
        <v>223</v>
      </c>
      <c r="D69" s="379">
        <f t="shared" ref="D69:D75" si="17">H69/24</f>
        <v>0</v>
      </c>
      <c r="E69" s="380"/>
      <c r="F69" s="380"/>
      <c r="G69" s="380"/>
      <c r="H69" s="380"/>
      <c r="I69" s="381"/>
      <c r="J69" s="381"/>
      <c r="K69" s="381"/>
      <c r="L69" s="381"/>
      <c r="M69" s="381"/>
      <c r="N69" s="381"/>
      <c r="O69" s="381"/>
      <c r="P69" s="381"/>
      <c r="Q69" s="381"/>
      <c r="R69" s="382"/>
      <c r="S69" s="381"/>
      <c r="T69" s="382"/>
      <c r="U69" s="381"/>
      <c r="V69" s="382"/>
      <c r="W69" s="381"/>
      <c r="X69" s="382"/>
      <c r="Y69" s="381"/>
      <c r="Z69" s="382"/>
      <c r="AA69" s="381"/>
      <c r="AB69" s="382"/>
      <c r="AC69" s="47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</row>
    <row r="70" spans="1:39" s="54" customFormat="1" ht="30" customHeight="1" x14ac:dyDescent="0.25">
      <c r="A70" s="747" t="s">
        <v>224</v>
      </c>
      <c r="B70" s="745" t="s">
        <v>442</v>
      </c>
      <c r="C70" s="524" t="s">
        <v>440</v>
      </c>
      <c r="D70" s="379">
        <v>2</v>
      </c>
      <c r="E70" s="380"/>
      <c r="F70" s="380">
        <v>6</v>
      </c>
      <c r="G70" s="380"/>
      <c r="H70" s="502">
        <f t="shared" ref="H70" si="18">N70+P70+R70+T70+V70+X70+Z70+AB70</f>
        <v>24</v>
      </c>
      <c r="I70" s="381">
        <f t="shared" ref="I70" si="19">H70-J70</f>
        <v>-6</v>
      </c>
      <c r="J70" s="381">
        <v>30</v>
      </c>
      <c r="K70" s="269"/>
      <c r="L70" s="269"/>
      <c r="M70" s="269"/>
      <c r="N70" s="269"/>
      <c r="O70" s="269"/>
      <c r="P70" s="381"/>
      <c r="Q70" s="381"/>
      <c r="R70" s="268"/>
      <c r="S70" s="269"/>
      <c r="T70" s="268"/>
      <c r="U70" s="269"/>
      <c r="V70" s="268"/>
      <c r="W70" s="269">
        <v>2</v>
      </c>
      <c r="X70" s="382">
        <v>24</v>
      </c>
      <c r="Y70" s="381"/>
      <c r="Z70" s="382"/>
      <c r="AA70" s="381"/>
      <c r="AB70" s="382"/>
      <c r="AC70" s="471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</row>
    <row r="71" spans="1:39" s="54" customFormat="1" ht="35.25" customHeight="1" x14ac:dyDescent="0.25">
      <c r="A71" s="748"/>
      <c r="B71" s="746"/>
      <c r="C71" s="524" t="s">
        <v>441</v>
      </c>
      <c r="D71" s="379">
        <v>1</v>
      </c>
      <c r="E71" s="380"/>
      <c r="F71" s="380">
        <v>6</v>
      </c>
      <c r="G71" s="380"/>
      <c r="H71" s="502">
        <f t="shared" ref="H71" si="20">N71+P71+R71+T71+V71+X71+Z71+AB71</f>
        <v>48</v>
      </c>
      <c r="I71" s="381">
        <f t="shared" ref="I71" si="21">H71-J71</f>
        <v>30</v>
      </c>
      <c r="J71" s="381">
        <v>18</v>
      </c>
      <c r="K71" s="269"/>
      <c r="L71" s="269"/>
      <c r="M71" s="269"/>
      <c r="N71" s="269"/>
      <c r="O71" s="269"/>
      <c r="P71" s="381"/>
      <c r="Q71" s="381"/>
      <c r="R71" s="268"/>
      <c r="S71" s="269"/>
      <c r="T71" s="268"/>
      <c r="U71" s="269">
        <v>4</v>
      </c>
      <c r="V71" s="268">
        <v>48</v>
      </c>
      <c r="W71" s="269"/>
      <c r="X71" s="382"/>
      <c r="Y71" s="381"/>
      <c r="Z71" s="382"/>
      <c r="AA71" s="381"/>
      <c r="AB71" s="382"/>
      <c r="AC71" s="471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/>
    </row>
    <row r="72" spans="1:39" s="54" customFormat="1" ht="25.5" x14ac:dyDescent="0.25">
      <c r="A72" s="516" t="s">
        <v>215</v>
      </c>
      <c r="B72" s="397" t="s">
        <v>217</v>
      </c>
      <c r="C72" s="398" t="s">
        <v>217</v>
      </c>
      <c r="D72" s="379">
        <v>9</v>
      </c>
      <c r="E72" s="380"/>
      <c r="F72" s="380"/>
      <c r="G72" s="380"/>
      <c r="H72" s="380"/>
      <c r="I72" s="381"/>
      <c r="J72" s="381"/>
      <c r="K72" s="399"/>
      <c r="L72" s="381"/>
      <c r="M72" s="381"/>
      <c r="N72" s="381"/>
      <c r="O72" s="381"/>
      <c r="P72" s="381"/>
      <c r="Q72" s="381"/>
      <c r="R72" s="382"/>
      <c r="S72" s="381"/>
      <c r="T72" s="382"/>
      <c r="U72" s="381"/>
      <c r="V72" s="382"/>
      <c r="W72" s="381"/>
      <c r="X72" s="382"/>
      <c r="Y72" s="381"/>
      <c r="Z72" s="382"/>
      <c r="AA72" s="381"/>
      <c r="AB72" s="382"/>
      <c r="AC72" s="471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/>
    </row>
    <row r="73" spans="1:39" ht="25.5" x14ac:dyDescent="0.25">
      <c r="A73" s="516"/>
      <c r="B73" s="397" t="s">
        <v>229</v>
      </c>
      <c r="C73" s="398" t="s">
        <v>229</v>
      </c>
      <c r="D73" s="379">
        <v>96</v>
      </c>
      <c r="E73" s="380"/>
      <c r="F73" s="380"/>
      <c r="G73" s="380"/>
      <c r="H73" s="380"/>
      <c r="I73" s="380"/>
      <c r="J73" s="380"/>
      <c r="K73" s="380"/>
      <c r="L73" s="380"/>
      <c r="M73" s="399"/>
      <c r="N73" s="399"/>
      <c r="O73" s="399"/>
      <c r="P73" s="399"/>
      <c r="Q73" s="399"/>
      <c r="R73" s="382"/>
      <c r="S73" s="381"/>
      <c r="T73" s="382"/>
      <c r="U73" s="399"/>
      <c r="V73" s="382"/>
      <c r="W73" s="381"/>
      <c r="X73" s="382"/>
      <c r="Y73" s="399"/>
      <c r="Z73" s="382"/>
      <c r="AA73" s="399"/>
      <c r="AB73" s="382"/>
      <c r="AC73" s="471"/>
    </row>
    <row r="74" spans="1:39" x14ac:dyDescent="0.25">
      <c r="A74" s="516" t="s">
        <v>216</v>
      </c>
      <c r="B74" s="397" t="s">
        <v>218</v>
      </c>
      <c r="C74" s="398" t="s">
        <v>218</v>
      </c>
      <c r="D74" s="379">
        <v>3</v>
      </c>
      <c r="E74" s="380"/>
      <c r="F74" s="380"/>
      <c r="G74" s="380"/>
      <c r="H74" s="380"/>
      <c r="I74" s="380"/>
      <c r="J74" s="380"/>
      <c r="K74" s="380"/>
      <c r="L74" s="380"/>
      <c r="M74" s="399"/>
      <c r="N74" s="399"/>
      <c r="O74" s="399"/>
      <c r="P74" s="399"/>
      <c r="Q74" s="399"/>
      <c r="R74" s="382"/>
      <c r="S74" s="381"/>
      <c r="T74" s="382"/>
      <c r="U74" s="399"/>
      <c r="V74" s="382"/>
      <c r="W74" s="381"/>
      <c r="X74" s="382"/>
      <c r="Y74" s="399"/>
      <c r="Z74" s="382"/>
      <c r="AA74" s="399"/>
      <c r="AB74" s="382"/>
      <c r="AC74" s="471"/>
    </row>
    <row r="75" spans="1:39" x14ac:dyDescent="0.25">
      <c r="A75" s="517" t="s">
        <v>71</v>
      </c>
      <c r="B75" s="518" t="s">
        <v>219</v>
      </c>
      <c r="C75" s="400"/>
      <c r="D75" s="379">
        <f t="shared" si="17"/>
        <v>0</v>
      </c>
      <c r="E75" s="380"/>
      <c r="F75" s="380"/>
      <c r="G75" s="380"/>
      <c r="H75" s="380"/>
      <c r="I75" s="380"/>
      <c r="J75" s="380"/>
      <c r="K75" s="380"/>
      <c r="L75" s="380"/>
      <c r="M75" s="399"/>
      <c r="N75" s="399"/>
      <c r="O75" s="399"/>
      <c r="P75" s="399"/>
      <c r="Q75" s="399"/>
      <c r="R75" s="382"/>
      <c r="S75" s="381"/>
      <c r="T75" s="382"/>
      <c r="U75" s="399"/>
      <c r="V75" s="382"/>
      <c r="W75" s="381"/>
      <c r="X75" s="382"/>
      <c r="Y75" s="399"/>
      <c r="Z75" s="382"/>
      <c r="AA75" s="399"/>
      <c r="AB75" s="382"/>
      <c r="AC75" s="471"/>
    </row>
    <row r="76" spans="1:39" ht="29.25" customHeight="1" x14ac:dyDescent="0.25">
      <c r="A76" s="517" t="s">
        <v>72</v>
      </c>
      <c r="B76" s="518" t="s">
        <v>220</v>
      </c>
      <c r="C76" s="400"/>
      <c r="D76" s="379">
        <v>5</v>
      </c>
      <c r="E76" s="380"/>
      <c r="F76" s="380"/>
      <c r="G76" s="380"/>
      <c r="H76" s="380"/>
      <c r="I76" s="380"/>
      <c r="J76" s="380"/>
      <c r="K76" s="380"/>
      <c r="L76" s="380"/>
      <c r="M76" s="399"/>
      <c r="N76" s="399"/>
      <c r="O76" s="399"/>
      <c r="P76" s="399"/>
      <c r="Q76" s="399"/>
      <c r="R76" s="382"/>
      <c r="S76" s="381"/>
      <c r="T76" s="382"/>
      <c r="U76" s="399"/>
      <c r="V76" s="382"/>
      <c r="W76" s="381"/>
      <c r="X76" s="382"/>
      <c r="Y76" s="399"/>
      <c r="Z76" s="382"/>
      <c r="AA76" s="399"/>
      <c r="AB76" s="382"/>
      <c r="AC76" s="471"/>
    </row>
    <row r="77" spans="1:39" x14ac:dyDescent="0.25">
      <c r="A77" s="517" t="s">
        <v>405</v>
      </c>
      <c r="B77" s="515" t="s">
        <v>423</v>
      </c>
      <c r="C77" s="400"/>
      <c r="D77" s="379"/>
      <c r="E77" s="380"/>
      <c r="F77" s="380"/>
      <c r="G77" s="380"/>
      <c r="H77" s="380"/>
      <c r="I77" s="380"/>
      <c r="J77" s="380"/>
      <c r="K77" s="380"/>
      <c r="L77" s="380"/>
      <c r="M77" s="399"/>
      <c r="N77" s="399"/>
      <c r="O77" s="399"/>
      <c r="P77" s="399"/>
      <c r="Q77" s="399"/>
      <c r="R77" s="382"/>
      <c r="S77" s="381"/>
      <c r="T77" s="382"/>
      <c r="U77" s="399"/>
      <c r="V77" s="382"/>
      <c r="W77" s="381">
        <v>4</v>
      </c>
      <c r="X77" s="382">
        <v>48</v>
      </c>
      <c r="Y77" s="399"/>
      <c r="Z77" s="382"/>
      <c r="AA77" s="399"/>
      <c r="AB77" s="382"/>
      <c r="AC77" s="471"/>
    </row>
    <row r="78" spans="1:39" x14ac:dyDescent="0.25">
      <c r="A78" s="517" t="s">
        <v>406</v>
      </c>
      <c r="B78" s="505" t="s">
        <v>424</v>
      </c>
      <c r="C78" s="400"/>
      <c r="D78" s="379"/>
      <c r="E78" s="380"/>
      <c r="F78" s="380"/>
      <c r="G78" s="380"/>
      <c r="H78" s="380"/>
      <c r="I78" s="380"/>
      <c r="J78" s="380"/>
      <c r="K78" s="380"/>
      <c r="L78" s="380"/>
      <c r="M78" s="399"/>
      <c r="N78" s="399"/>
      <c r="O78" s="399"/>
      <c r="P78" s="399"/>
      <c r="Q78" s="399"/>
      <c r="R78" s="382"/>
      <c r="S78" s="381"/>
      <c r="T78" s="382"/>
      <c r="U78" s="399"/>
      <c r="V78" s="382"/>
      <c r="W78" s="381"/>
      <c r="X78" s="382"/>
      <c r="Y78" s="399">
        <v>4</v>
      </c>
      <c r="Z78" s="382">
        <v>32</v>
      </c>
      <c r="AA78" s="399"/>
      <c r="AB78" s="382"/>
      <c r="AC78" s="471"/>
    </row>
    <row r="79" spans="1:39" x14ac:dyDescent="0.25">
      <c r="A79" s="401"/>
      <c r="B79" s="402" t="s">
        <v>221</v>
      </c>
      <c r="C79" s="403"/>
      <c r="D79" s="404">
        <f t="shared" ref="D79:AB79" si="22">D8+D28+D41+D72+D74</f>
        <v>240</v>
      </c>
      <c r="E79" s="404">
        <f t="shared" si="22"/>
        <v>43</v>
      </c>
      <c r="F79" s="404">
        <f t="shared" si="22"/>
        <v>112</v>
      </c>
      <c r="G79" s="404">
        <f t="shared" si="22"/>
        <v>22</v>
      </c>
      <c r="H79" s="404">
        <f t="shared" si="22"/>
        <v>3168</v>
      </c>
      <c r="I79" s="404">
        <f t="shared" si="22"/>
        <v>1576</v>
      </c>
      <c r="J79" s="404">
        <f t="shared" si="22"/>
        <v>1592</v>
      </c>
      <c r="K79" s="404">
        <f t="shared" si="22"/>
        <v>30</v>
      </c>
      <c r="L79" s="404">
        <f t="shared" si="22"/>
        <v>2304</v>
      </c>
      <c r="M79" s="404">
        <f t="shared" si="22"/>
        <v>36</v>
      </c>
      <c r="N79" s="404">
        <f t="shared" si="22"/>
        <v>720</v>
      </c>
      <c r="O79" s="404">
        <f t="shared" si="22"/>
        <v>36</v>
      </c>
      <c r="P79" s="404">
        <f t="shared" si="22"/>
        <v>576</v>
      </c>
      <c r="Q79" s="404">
        <f t="shared" si="22"/>
        <v>36</v>
      </c>
      <c r="R79" s="404">
        <f t="shared" si="22"/>
        <v>288</v>
      </c>
      <c r="S79" s="404">
        <f t="shared" si="22"/>
        <v>36</v>
      </c>
      <c r="T79" s="404">
        <f t="shared" si="22"/>
        <v>432</v>
      </c>
      <c r="U79" s="404">
        <f t="shared" si="22"/>
        <v>36</v>
      </c>
      <c r="V79" s="404">
        <f t="shared" si="22"/>
        <v>432</v>
      </c>
      <c r="W79" s="404">
        <f t="shared" si="22"/>
        <v>36</v>
      </c>
      <c r="X79" s="404">
        <f t="shared" si="22"/>
        <v>432</v>
      </c>
      <c r="Y79" s="404">
        <f t="shared" si="22"/>
        <v>36</v>
      </c>
      <c r="Z79" s="404">
        <f t="shared" si="22"/>
        <v>288</v>
      </c>
      <c r="AA79" s="404">
        <f t="shared" si="22"/>
        <v>0</v>
      </c>
      <c r="AB79" s="404">
        <f t="shared" si="22"/>
        <v>0</v>
      </c>
      <c r="AC79" s="473"/>
    </row>
    <row r="80" spans="1:39" x14ac:dyDescent="0.25">
      <c r="A80" s="332"/>
      <c r="B80" s="332"/>
      <c r="C80" s="332"/>
      <c r="D80" s="333"/>
      <c r="E80" s="332"/>
      <c r="F80" s="332"/>
      <c r="G80" s="332"/>
      <c r="H80" s="332"/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32"/>
      <c r="Z80" s="332"/>
      <c r="AA80" s="332"/>
      <c r="AB80" s="332"/>
      <c r="AC80" s="331"/>
    </row>
    <row r="81" spans="6:37" x14ac:dyDescent="0.25">
      <c r="F81" s="733" t="s">
        <v>425</v>
      </c>
      <c r="G81" s="733"/>
      <c r="H81" s="733"/>
      <c r="I81" s="733"/>
      <c r="J81" s="733"/>
      <c r="K81" s="733"/>
      <c r="L81" s="733"/>
      <c r="M81" s="733"/>
      <c r="N81" s="733"/>
      <c r="O81" s="733"/>
      <c r="P81"/>
      <c r="Q81"/>
      <c r="R81"/>
      <c r="S81"/>
      <c r="T81"/>
      <c r="U81"/>
      <c r="V81"/>
      <c r="W81"/>
      <c r="X81"/>
      <c r="Y81"/>
      <c r="Z81"/>
      <c r="AA81"/>
      <c r="AB81"/>
    </row>
    <row r="83" spans="6:37" x14ac:dyDescent="0.25">
      <c r="F83" t="s">
        <v>191</v>
      </c>
    </row>
    <row r="93" spans="6:37" x14ac:dyDescent="0.25">
      <c r="AK93" s="480"/>
    </row>
  </sheetData>
  <autoFilter ref="M4:AB4">
    <filterColumn colId="0" showButton="0"/>
    <filterColumn colId="1" showButton="0"/>
    <filterColumn colId="2" showButton="0"/>
    <filterColumn colId="4" showButton="0"/>
    <filterColumn colId="5" showButton="0"/>
    <filterColumn colId="6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</autoFilter>
  <mergeCells count="52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42:A46"/>
    <mergeCell ref="B42:B46"/>
    <mergeCell ref="AC8:AC9"/>
    <mergeCell ref="B10:B19"/>
    <mergeCell ref="B22:B23"/>
    <mergeCell ref="B25:B26"/>
    <mergeCell ref="A33:A35"/>
    <mergeCell ref="B33:B35"/>
    <mergeCell ref="A36:A39"/>
    <mergeCell ref="B36:B39"/>
    <mergeCell ref="B40:AC40"/>
    <mergeCell ref="B31:B32"/>
    <mergeCell ref="A31:A32"/>
    <mergeCell ref="F81:O81"/>
    <mergeCell ref="A47:A52"/>
    <mergeCell ref="B47:B52"/>
    <mergeCell ref="A53:A55"/>
    <mergeCell ref="B53:B55"/>
    <mergeCell ref="A57:A65"/>
    <mergeCell ref="B57:B65"/>
    <mergeCell ref="B70:B71"/>
    <mergeCell ref="A70:A71"/>
  </mergeCells>
  <pageMargins left="0.19685039370078741" right="0.19685039370078741" top="0.2" bottom="0.21" header="0.31496062992125984" footer="0.2"/>
  <pageSetup paperSize="9" scale="65" fitToHeight="4" orientation="landscape" r:id="rId1"/>
  <rowBreaks count="1" manualBreakCount="1">
    <brk id="52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РУПУиА</vt:lpstr>
      <vt:lpstr>РУП ИЯ)</vt:lpstr>
      <vt:lpstr>РУП ФВ база 9</vt:lpstr>
      <vt:lpstr>РУП НО)</vt:lpstr>
      <vt:lpstr>РУП ДВиО</vt:lpstr>
      <vt:lpstr>РУП АТ</vt:lpstr>
      <vt:lpstr>РУП ДШ</vt:lpstr>
      <vt:lpstr>РУП ББ</vt:lpstr>
      <vt:lpstr>РУП КиЛ</vt:lpstr>
      <vt:lpstr>РУПинформ</vt:lpstr>
      <vt:lpstr>РУП Банк ісі </vt:lpstr>
      <vt:lpstr>титульный сиб</vt:lpstr>
      <vt:lpstr>график</vt:lpstr>
      <vt:lpstr>ВЕРНО РУП база9 СИБ 21-22) </vt:lpstr>
      <vt:lpstr>'ВЕРНО РУП база9 СИБ 21-22)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Бакыт Спанкулова</cp:lastModifiedBy>
  <cp:lastPrinted>2022-04-01T10:07:59Z</cp:lastPrinted>
  <dcterms:created xsi:type="dcterms:W3CDTF">2018-08-30T05:23:32Z</dcterms:created>
  <dcterms:modified xsi:type="dcterms:W3CDTF">2022-04-20T12:03:28Z</dcterms:modified>
</cp:coreProperties>
</file>