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7030\OneDrive\Рабочий стол\РУПЫ\"/>
    </mc:Choice>
  </mc:AlternateContent>
  <bookViews>
    <workbookView xWindow="0" yWindow="0" windowWidth="23040" windowHeight="9192" activeTab="5"/>
  </bookViews>
  <sheets>
    <sheet name="титульный каз  " sheetId="32" r:id="rId1"/>
    <sheet name="график каз" sheetId="29" r:id="rId2"/>
    <sheet name="РУПУиА каз" sheetId="31" r:id="rId3"/>
    <sheet name="титульный  рус" sheetId="33" r:id="rId4"/>
    <sheet name="график рус" sheetId="34" r:id="rId5"/>
    <sheet name="РУПУиА рус" sheetId="35" r:id="rId6"/>
  </sheets>
  <calcPr calcId="162913"/>
</workbook>
</file>

<file path=xl/calcChain.xml><?xml version="1.0" encoding="utf-8"?>
<calcChain xmlns="http://schemas.openxmlformats.org/spreadsheetml/2006/main">
  <c r="E111" i="31" l="1"/>
  <c r="F111" i="31"/>
  <c r="G111" i="31"/>
  <c r="J111" i="31"/>
  <c r="K111" i="31"/>
  <c r="L111" i="31"/>
  <c r="M111" i="31"/>
  <c r="N111" i="31"/>
  <c r="H111" i="31" s="1"/>
  <c r="O111" i="31"/>
  <c r="P111" i="31"/>
  <c r="Q111" i="31"/>
  <c r="R111" i="31"/>
  <c r="S111" i="31"/>
  <c r="T111" i="31"/>
  <c r="U111" i="31"/>
  <c r="V111" i="31"/>
  <c r="W111" i="31"/>
  <c r="X111" i="31"/>
  <c r="D111" i="31"/>
  <c r="I29" i="35"/>
  <c r="E42" i="31"/>
  <c r="F42" i="31"/>
  <c r="G42" i="31"/>
  <c r="H42" i="31"/>
  <c r="I42" i="31"/>
  <c r="J42" i="31"/>
  <c r="K42" i="31"/>
  <c r="L42" i="31"/>
  <c r="M42" i="31"/>
  <c r="N42" i="31"/>
  <c r="O42" i="31"/>
  <c r="P42" i="31"/>
  <c r="Q42" i="31"/>
  <c r="R42" i="31"/>
  <c r="S42" i="31"/>
  <c r="T42" i="31"/>
  <c r="U42" i="31"/>
  <c r="V42" i="31"/>
  <c r="W42" i="31"/>
  <c r="X42" i="31"/>
  <c r="D42" i="31"/>
  <c r="E28" i="31"/>
  <c r="F28" i="31"/>
  <c r="G28" i="31"/>
  <c r="J28" i="31"/>
  <c r="K28" i="31"/>
  <c r="L28" i="31"/>
  <c r="M28" i="31"/>
  <c r="N28" i="31"/>
  <c r="O28" i="31"/>
  <c r="P28" i="31"/>
  <c r="Q28" i="31"/>
  <c r="R28" i="31"/>
  <c r="S28" i="31"/>
  <c r="T28" i="31"/>
  <c r="U28" i="31"/>
  <c r="V28" i="31"/>
  <c r="W28" i="31"/>
  <c r="X28" i="31"/>
  <c r="H39" i="31"/>
  <c r="I39" i="31" s="1"/>
  <c r="E42" i="35"/>
  <c r="F42" i="35"/>
  <c r="G42" i="35"/>
  <c r="H42" i="35"/>
  <c r="I42" i="35"/>
  <c r="J42" i="35"/>
  <c r="K42" i="35"/>
  <c r="L42" i="35"/>
  <c r="M42" i="35"/>
  <c r="N42" i="35"/>
  <c r="O42" i="35"/>
  <c r="P42" i="35"/>
  <c r="Q42" i="35"/>
  <c r="R42" i="35"/>
  <c r="S42" i="35"/>
  <c r="T42" i="35"/>
  <c r="U42" i="35"/>
  <c r="V42" i="35"/>
  <c r="W42" i="35"/>
  <c r="X42" i="35"/>
  <c r="D42" i="35"/>
  <c r="E28" i="35"/>
  <c r="F28" i="35"/>
  <c r="G28" i="35"/>
  <c r="J28" i="35"/>
  <c r="K28" i="35"/>
  <c r="L28" i="35"/>
  <c r="M28" i="35"/>
  <c r="N28" i="35"/>
  <c r="O28" i="35"/>
  <c r="P28" i="35"/>
  <c r="Q28" i="35"/>
  <c r="R28" i="35"/>
  <c r="S28" i="35"/>
  <c r="T28" i="35"/>
  <c r="U28" i="35"/>
  <c r="V28" i="35"/>
  <c r="W28" i="35"/>
  <c r="X28" i="35"/>
  <c r="H39" i="35"/>
  <c r="I39" i="35" s="1"/>
  <c r="D39" i="31" l="1"/>
  <c r="D39" i="35"/>
  <c r="E68" i="35"/>
  <c r="F68" i="35"/>
  <c r="G68" i="35"/>
  <c r="J68" i="35"/>
  <c r="K68" i="35"/>
  <c r="L68" i="35"/>
  <c r="M68" i="35"/>
  <c r="N68" i="35"/>
  <c r="O68" i="35"/>
  <c r="P68" i="35"/>
  <c r="Q68" i="35"/>
  <c r="R68" i="35"/>
  <c r="S68" i="35"/>
  <c r="T68" i="35"/>
  <c r="U68" i="35"/>
  <c r="V68" i="35"/>
  <c r="W68" i="35"/>
  <c r="X68" i="35"/>
  <c r="H102" i="35"/>
  <c r="H99" i="35"/>
  <c r="E68" i="31"/>
  <c r="F68" i="31"/>
  <c r="G68" i="31"/>
  <c r="J68" i="31"/>
  <c r="K68" i="31"/>
  <c r="L68" i="31"/>
  <c r="M68" i="31"/>
  <c r="N68" i="31"/>
  <c r="O68" i="31"/>
  <c r="P68" i="31"/>
  <c r="Q68" i="31"/>
  <c r="R68" i="31"/>
  <c r="S68" i="31"/>
  <c r="T68" i="31"/>
  <c r="U68" i="31"/>
  <c r="V68" i="31"/>
  <c r="W68" i="31"/>
  <c r="X68" i="31"/>
  <c r="H102" i="31" l="1"/>
  <c r="H99" i="31"/>
  <c r="H31" i="31"/>
  <c r="I31" i="31" s="1"/>
  <c r="H32" i="31"/>
  <c r="I32" i="31" s="1"/>
  <c r="H30" i="31"/>
  <c r="I30" i="31" s="1"/>
  <c r="H31" i="35"/>
  <c r="D31" i="35" s="1"/>
  <c r="H32" i="35"/>
  <c r="D32" i="35" s="1"/>
  <c r="H30" i="35"/>
  <c r="D30" i="35" s="1"/>
  <c r="I31" i="35" l="1"/>
  <c r="D31" i="31"/>
  <c r="D32" i="31"/>
  <c r="D30" i="31"/>
  <c r="I32" i="35"/>
  <c r="I30" i="35"/>
  <c r="H101" i="35"/>
  <c r="H100" i="35"/>
  <c r="H98" i="35"/>
  <c r="H96" i="35"/>
  <c r="H95" i="35"/>
  <c r="H94" i="35"/>
  <c r="H93" i="35"/>
  <c r="H92" i="35"/>
  <c r="I92" i="35" s="1"/>
  <c r="H91" i="35"/>
  <c r="I91" i="35" s="1"/>
  <c r="H90" i="35"/>
  <c r="I90" i="35" s="1"/>
  <c r="H89" i="35"/>
  <c r="I89" i="35" s="1"/>
  <c r="H88" i="35"/>
  <c r="I88" i="35" s="1"/>
  <c r="H87" i="35"/>
  <c r="H86" i="35"/>
  <c r="H85" i="35"/>
  <c r="I85" i="35" s="1"/>
  <c r="H84" i="35"/>
  <c r="I84" i="35" s="1"/>
  <c r="H83" i="35"/>
  <c r="I83" i="35" s="1"/>
  <c r="H82" i="35"/>
  <c r="I82" i="35" s="1"/>
  <c r="H81" i="35"/>
  <c r="H80" i="35"/>
  <c r="H79" i="35"/>
  <c r="I79" i="35" s="1"/>
  <c r="H78" i="35"/>
  <c r="I78" i="35" s="1"/>
  <c r="H77" i="35"/>
  <c r="I77" i="35" s="1"/>
  <c r="H76" i="35"/>
  <c r="H75" i="35"/>
  <c r="H74" i="35"/>
  <c r="D74" i="35" s="1"/>
  <c r="H73" i="35"/>
  <c r="I73" i="35" s="1"/>
  <c r="H72" i="35"/>
  <c r="H71" i="35"/>
  <c r="H70" i="35"/>
  <c r="D70" i="35" s="1"/>
  <c r="H69" i="35"/>
  <c r="H62" i="35"/>
  <c r="D62" i="35" s="1"/>
  <c r="H58" i="35"/>
  <c r="H57" i="35"/>
  <c r="H56" i="35"/>
  <c r="H55" i="35"/>
  <c r="D55" i="35" s="1"/>
  <c r="H52" i="35"/>
  <c r="I52" i="35" s="1"/>
  <c r="H51" i="35"/>
  <c r="H50" i="35"/>
  <c r="H49" i="35"/>
  <c r="D49" i="35" s="1"/>
  <c r="H48" i="35"/>
  <c r="I48" i="35" s="1"/>
  <c r="H44" i="35"/>
  <c r="D44" i="35" s="1"/>
  <c r="H40" i="35"/>
  <c r="I40" i="35" s="1"/>
  <c r="H38" i="35"/>
  <c r="D38" i="35" s="1"/>
  <c r="H37" i="35"/>
  <c r="D37" i="35" s="1"/>
  <c r="H36" i="35"/>
  <c r="I36" i="35" s="1"/>
  <c r="H35" i="35"/>
  <c r="D35" i="35" s="1"/>
  <c r="H34" i="35"/>
  <c r="I34" i="35" s="1"/>
  <c r="D34" i="35"/>
  <c r="H29" i="35"/>
  <c r="H28" i="35" s="1"/>
  <c r="F66" i="35"/>
  <c r="E66" i="35"/>
  <c r="I26" i="35"/>
  <c r="O25" i="35"/>
  <c r="O8" i="35" s="1"/>
  <c r="N25" i="35"/>
  <c r="N8" i="35" s="1"/>
  <c r="M25" i="35"/>
  <c r="M8" i="35" s="1"/>
  <c r="H24" i="35"/>
  <c r="H23" i="35"/>
  <c r="I23" i="35" s="1"/>
  <c r="H22" i="35"/>
  <c r="I22" i="35" s="1"/>
  <c r="H21" i="35"/>
  <c r="H20" i="35"/>
  <c r="H19" i="35"/>
  <c r="I19" i="35" s="1"/>
  <c r="H18" i="35"/>
  <c r="I18" i="35" s="1"/>
  <c r="H17" i="35"/>
  <c r="I17" i="35" s="1"/>
  <c r="H16" i="35"/>
  <c r="I16" i="35" s="1"/>
  <c r="H15" i="35"/>
  <c r="I15" i="35" s="1"/>
  <c r="H14" i="35"/>
  <c r="I14" i="35" s="1"/>
  <c r="H13" i="35"/>
  <c r="I13" i="35" s="1"/>
  <c r="H12" i="35"/>
  <c r="I12" i="35" s="1"/>
  <c r="H11" i="35"/>
  <c r="I11" i="35" s="1"/>
  <c r="H10" i="35"/>
  <c r="I10" i="35" s="1"/>
  <c r="X8" i="35"/>
  <c r="W8" i="35"/>
  <c r="V8" i="35"/>
  <c r="U8" i="35"/>
  <c r="T8" i="35"/>
  <c r="S8" i="35"/>
  <c r="R8" i="35"/>
  <c r="Q8" i="35"/>
  <c r="P8" i="35"/>
  <c r="L8" i="35"/>
  <c r="K8" i="35"/>
  <c r="J8" i="35"/>
  <c r="G8" i="35"/>
  <c r="D8" i="35"/>
  <c r="AH27" i="34"/>
  <c r="AE27" i="34"/>
  <c r="AA27" i="34"/>
  <c r="V27" i="34"/>
  <c r="P27" i="34"/>
  <c r="L27" i="34"/>
  <c r="E27" i="34"/>
  <c r="AK26" i="34"/>
  <c r="H26" i="34"/>
  <c r="J26" i="34" s="1"/>
  <c r="AK25" i="34"/>
  <c r="H25" i="34"/>
  <c r="J25" i="34" s="1"/>
  <c r="AK24" i="34"/>
  <c r="H24" i="34"/>
  <c r="J24" i="34" s="1"/>
  <c r="H91" i="31"/>
  <c r="I91" i="31" s="1"/>
  <c r="I69" i="35" l="1"/>
  <c r="H68" i="35"/>
  <c r="E111" i="35"/>
  <c r="F111" i="35"/>
  <c r="M66" i="35"/>
  <c r="M111" i="35" s="1"/>
  <c r="O66" i="35"/>
  <c r="O111" i="35" s="1"/>
  <c r="Q66" i="35"/>
  <c r="Q111" i="35" s="1"/>
  <c r="G66" i="35"/>
  <c r="G111" i="35" s="1"/>
  <c r="P66" i="35"/>
  <c r="P111" i="35" s="1"/>
  <c r="X66" i="35"/>
  <c r="X111" i="35" s="1"/>
  <c r="D69" i="35"/>
  <c r="V66" i="35"/>
  <c r="V111" i="35" s="1"/>
  <c r="N66" i="35"/>
  <c r="N111" i="35" s="1"/>
  <c r="D73" i="35"/>
  <c r="W66" i="35"/>
  <c r="W111" i="35" s="1"/>
  <c r="U66" i="35"/>
  <c r="U111" i="35" s="1"/>
  <c r="K66" i="35"/>
  <c r="K111" i="35" s="1"/>
  <c r="J66" i="35"/>
  <c r="J111" i="35" s="1"/>
  <c r="S66" i="35"/>
  <c r="S111" i="35" s="1"/>
  <c r="L66" i="35"/>
  <c r="L111" i="35" s="1"/>
  <c r="T66" i="35"/>
  <c r="T111" i="35" s="1"/>
  <c r="R66" i="35"/>
  <c r="R111" i="35" s="1"/>
  <c r="D40" i="35"/>
  <c r="I70" i="35"/>
  <c r="I74" i="35"/>
  <c r="AK27" i="34"/>
  <c r="D29" i="35"/>
  <c r="I35" i="35"/>
  <c r="H25" i="35"/>
  <c r="I25" i="35" s="1"/>
  <c r="I8" i="35" s="1"/>
  <c r="D36" i="35"/>
  <c r="I38" i="35"/>
  <c r="D48" i="35"/>
  <c r="D52" i="35"/>
  <c r="D79" i="35"/>
  <c r="I37" i="35"/>
  <c r="I49" i="35"/>
  <c r="J27" i="34"/>
  <c r="H27" i="34"/>
  <c r="H89" i="31"/>
  <c r="H85" i="31"/>
  <c r="I85" i="31" s="1"/>
  <c r="H83" i="31"/>
  <c r="H78" i="31"/>
  <c r="I78" i="31" s="1"/>
  <c r="H56" i="31"/>
  <c r="H57" i="31"/>
  <c r="H58" i="31"/>
  <c r="D28" i="35" l="1"/>
  <c r="I28" i="35"/>
  <c r="D68" i="35"/>
  <c r="I68" i="35"/>
  <c r="D66" i="35"/>
  <c r="H8" i="35"/>
  <c r="H66" i="35" s="1"/>
  <c r="H111" i="35"/>
  <c r="I89" i="31"/>
  <c r="I83" i="31"/>
  <c r="H50" i="31"/>
  <c r="H51" i="31"/>
  <c r="D111" i="35" l="1"/>
  <c r="I66" i="35"/>
  <c r="I111" i="35" s="1"/>
  <c r="H70" i="31"/>
  <c r="D70" i="31" s="1"/>
  <c r="H71" i="31"/>
  <c r="H72" i="31"/>
  <c r="H73" i="31"/>
  <c r="D73" i="31" s="1"/>
  <c r="H74" i="31"/>
  <c r="D74" i="31" s="1"/>
  <c r="H75" i="31"/>
  <c r="H76" i="31"/>
  <c r="H77" i="31"/>
  <c r="H79" i="31"/>
  <c r="D79" i="31" s="1"/>
  <c r="H80" i="31"/>
  <c r="H81" i="31"/>
  <c r="H82" i="31"/>
  <c r="H84" i="31"/>
  <c r="H86" i="31"/>
  <c r="H87" i="31"/>
  <c r="H88" i="31"/>
  <c r="H90" i="31"/>
  <c r="H92" i="31"/>
  <c r="H93" i="31"/>
  <c r="H94" i="31"/>
  <c r="H95" i="31"/>
  <c r="H96" i="31"/>
  <c r="H98" i="31"/>
  <c r="H100" i="31"/>
  <c r="H101" i="31"/>
  <c r="H69" i="31"/>
  <c r="H44" i="31"/>
  <c r="D44" i="31" s="1"/>
  <c r="H48" i="31"/>
  <c r="D48" i="31" s="1"/>
  <c r="H49" i="31"/>
  <c r="H52" i="31"/>
  <c r="D52" i="31" s="1"/>
  <c r="H55" i="31"/>
  <c r="D55" i="31" s="1"/>
  <c r="H62" i="31"/>
  <c r="H34" i="31"/>
  <c r="H35" i="31"/>
  <c r="D35" i="31" s="1"/>
  <c r="H36" i="31"/>
  <c r="D36" i="31" s="1"/>
  <c r="H37" i="31"/>
  <c r="D37" i="31" s="1"/>
  <c r="H38" i="31"/>
  <c r="D38" i="31" s="1"/>
  <c r="H40" i="31"/>
  <c r="D40" i="31" s="1"/>
  <c r="H29" i="31"/>
  <c r="I70" i="31"/>
  <c r="G8" i="31"/>
  <c r="AA27" i="29"/>
  <c r="H28" i="31" l="1"/>
  <c r="H68" i="31"/>
  <c r="D34" i="31"/>
  <c r="D29" i="31"/>
  <c r="D62" i="31"/>
  <c r="D49" i="31"/>
  <c r="D69" i="31"/>
  <c r="D68" i="31" s="1"/>
  <c r="E66" i="31"/>
  <c r="F66" i="31"/>
  <c r="G66" i="31"/>
  <c r="I69" i="31"/>
  <c r="P27" i="29"/>
  <c r="I34" i="31"/>
  <c r="I35" i="31"/>
  <c r="I36" i="31"/>
  <c r="I37" i="31"/>
  <c r="I38" i="31"/>
  <c r="I40" i="31"/>
  <c r="I26" i="31"/>
  <c r="D28" i="31" l="1"/>
  <c r="J8" i="31"/>
  <c r="J66" i="31" s="1"/>
  <c r="K8" i="31"/>
  <c r="K66" i="31" s="1"/>
  <c r="L8" i="31"/>
  <c r="L66" i="31" s="1"/>
  <c r="P8" i="31"/>
  <c r="P66" i="31" s="1"/>
  <c r="Q8" i="31"/>
  <c r="Q66" i="31" s="1"/>
  <c r="R8" i="31"/>
  <c r="R66" i="31" s="1"/>
  <c r="S8" i="31"/>
  <c r="S66" i="31" s="1"/>
  <c r="T8" i="31"/>
  <c r="T66" i="31" s="1"/>
  <c r="U8" i="31"/>
  <c r="U66" i="31" s="1"/>
  <c r="V8" i="31"/>
  <c r="V66" i="31" s="1"/>
  <c r="W8" i="31"/>
  <c r="W66" i="31" s="1"/>
  <c r="X8" i="31"/>
  <c r="X66" i="31" s="1"/>
  <c r="D8" i="31"/>
  <c r="H26" i="29" l="1"/>
  <c r="J26" i="29" s="1"/>
  <c r="AH27" i="29" l="1"/>
  <c r="AE27" i="29"/>
  <c r="V27" i="29"/>
  <c r="L27" i="29"/>
  <c r="E27" i="29"/>
  <c r="AK26" i="29"/>
  <c r="AK25" i="29"/>
  <c r="H25" i="29"/>
  <c r="J25" i="29" s="1"/>
  <c r="AK24" i="29"/>
  <c r="H24" i="29"/>
  <c r="J24" i="29" s="1"/>
  <c r="J27" i="29" l="1"/>
  <c r="H27" i="29"/>
  <c r="AK27" i="29"/>
  <c r="I88" i="31"/>
  <c r="I74" i="31"/>
  <c r="O25" i="31"/>
  <c r="O8" i="31" s="1"/>
  <c r="O66" i="31" s="1"/>
  <c r="N25" i="31"/>
  <c r="N8" i="31" s="1"/>
  <c r="N66" i="31" s="1"/>
  <c r="M25" i="31"/>
  <c r="M8" i="31" s="1"/>
  <c r="H24" i="31"/>
  <c r="H23" i="31"/>
  <c r="I23" i="31" s="1"/>
  <c r="H22" i="31"/>
  <c r="I22" i="31" s="1"/>
  <c r="H21" i="31"/>
  <c r="H20" i="31"/>
  <c r="H19" i="31"/>
  <c r="I19" i="31" s="1"/>
  <c r="H18" i="31"/>
  <c r="I18" i="31" s="1"/>
  <c r="H17" i="31"/>
  <c r="I17" i="31" s="1"/>
  <c r="H16" i="31"/>
  <c r="I16" i="31" s="1"/>
  <c r="H15" i="31"/>
  <c r="I15" i="31" s="1"/>
  <c r="H14" i="31"/>
  <c r="I14" i="31" s="1"/>
  <c r="H13" i="31"/>
  <c r="I13" i="31" s="1"/>
  <c r="H12" i="31"/>
  <c r="I12" i="31" s="1"/>
  <c r="H11" i="31"/>
  <c r="I11" i="31" s="1"/>
  <c r="H10" i="31"/>
  <c r="I10" i="31" s="1"/>
  <c r="M66" i="31" l="1"/>
  <c r="I79" i="31"/>
  <c r="I84" i="31"/>
  <c r="I90" i="31"/>
  <c r="I52" i="31"/>
  <c r="I73" i="31"/>
  <c r="I92" i="31"/>
  <c r="I48" i="31"/>
  <c r="I77" i="31"/>
  <c r="I82" i="31"/>
  <c r="I49" i="31"/>
  <c r="I29" i="31"/>
  <c r="I28" i="31" s="1"/>
  <c r="H25" i="31"/>
  <c r="I68" i="31" l="1"/>
  <c r="D66" i="31"/>
  <c r="H8" i="31"/>
  <c r="I25" i="31"/>
  <c r="I8" i="31" s="1"/>
  <c r="I66" i="31" l="1"/>
  <c r="I111" i="31" s="1"/>
  <c r="H66" i="31"/>
</calcChain>
</file>

<file path=xl/sharedStrings.xml><?xml version="1.0" encoding="utf-8"?>
<sst xmlns="http://schemas.openxmlformats.org/spreadsheetml/2006/main" count="695" uniqueCount="447">
  <si>
    <t>Индекс</t>
  </si>
  <si>
    <t>1 курс</t>
  </si>
  <si>
    <t>2 курс</t>
  </si>
  <si>
    <t>3 курс</t>
  </si>
  <si>
    <t>1 сем.</t>
  </si>
  <si>
    <t>2 сем.</t>
  </si>
  <si>
    <t xml:space="preserve">3 сем.  </t>
  </si>
  <si>
    <t>4 сем.</t>
  </si>
  <si>
    <t>5 сем.</t>
  </si>
  <si>
    <t>6 сем.</t>
  </si>
  <si>
    <t xml:space="preserve">Математика </t>
  </si>
  <si>
    <t xml:space="preserve">Информатика </t>
  </si>
  <si>
    <t>Физика</t>
  </si>
  <si>
    <t>Биология</t>
  </si>
  <si>
    <t>БМ</t>
  </si>
  <si>
    <t>БМ 01</t>
  </si>
  <si>
    <t>БМ 02</t>
  </si>
  <si>
    <t>БМ 03</t>
  </si>
  <si>
    <t>Білім беру ұйымы анықтайтын модульдер</t>
  </si>
  <si>
    <t>БМ 04</t>
  </si>
  <si>
    <t>К 00</t>
  </si>
  <si>
    <t>Ф 00</t>
  </si>
  <si>
    <t xml:space="preserve">Кредит саны / Количество 
кредитов
</t>
  </si>
  <si>
    <t>Графика и проектирование</t>
  </si>
  <si>
    <t>Русский язык</t>
  </si>
  <si>
    <t>Русская литература</t>
  </si>
  <si>
    <t xml:space="preserve">Казахский язык и литература </t>
  </si>
  <si>
    <t>Иностранный язык</t>
  </si>
  <si>
    <t>История Казахстана</t>
  </si>
  <si>
    <t>Начальная военная и технологическая подготовка</t>
  </si>
  <si>
    <t>Самопознание</t>
  </si>
  <si>
    <t>Физическая культура</t>
  </si>
  <si>
    <t>Предметы по выбору</t>
  </si>
  <si>
    <t>Углубленный уровень :</t>
  </si>
  <si>
    <t>Всемирная история</t>
  </si>
  <si>
    <t>Стандартный  уровень:</t>
  </si>
  <si>
    <t>Базовые  модули</t>
  </si>
  <si>
    <t>Наименование модулей и видов учебной деятельности</t>
  </si>
  <si>
    <t>План учебного процесса</t>
  </si>
  <si>
    <t>Модуль "Общеобразовательные дисциплины"</t>
  </si>
  <si>
    <t>ООД00</t>
  </si>
  <si>
    <t>ООД01</t>
  </si>
  <si>
    <t>ООД02</t>
  </si>
  <si>
    <t>ООД03</t>
  </si>
  <si>
    <t>ООД04</t>
  </si>
  <si>
    <t>ООД05</t>
  </si>
  <si>
    <t>ООД06</t>
  </si>
  <si>
    <t>ООД07</t>
  </si>
  <si>
    <t>ООД08</t>
  </si>
  <si>
    <t>ООД09</t>
  </si>
  <si>
    <t>ООД10</t>
  </si>
  <si>
    <t>Обьязательные предметы</t>
  </si>
  <si>
    <t>ООД11</t>
  </si>
  <si>
    <t>ООД12</t>
  </si>
  <si>
    <t>ООД13</t>
  </si>
  <si>
    <t>ООД14</t>
  </si>
  <si>
    <t>Наименование дисциплин</t>
  </si>
  <si>
    <t>Форма контроля</t>
  </si>
  <si>
    <t>по семестрам</t>
  </si>
  <si>
    <t>Экзамен</t>
  </si>
  <si>
    <t>дифференцированный зачет</t>
  </si>
  <si>
    <t>Всего</t>
  </si>
  <si>
    <t>обьем учебного времени</t>
  </si>
  <si>
    <t>в том числе</t>
  </si>
  <si>
    <t>теоретические</t>
  </si>
  <si>
    <t>конртольные работы</t>
  </si>
  <si>
    <t>лаборатонро-практические</t>
  </si>
  <si>
    <t>Курсовой проект /работа</t>
  </si>
  <si>
    <t>Производственное обучение/профессиональная практика</t>
  </si>
  <si>
    <t>Распределение по курсам и семестрам</t>
  </si>
  <si>
    <t>Профессиональные модули</t>
  </si>
  <si>
    <t>ПМ 01</t>
  </si>
  <si>
    <t>ПМ 03</t>
  </si>
  <si>
    <t>ПМ 04</t>
  </si>
  <si>
    <t>ПМ 05</t>
  </si>
  <si>
    <t>ПА 01</t>
  </si>
  <si>
    <t>ИА 01</t>
  </si>
  <si>
    <t>Промежуточная аттестация</t>
  </si>
  <si>
    <t>Итоговая аттестация</t>
  </si>
  <si>
    <t>Консультации</t>
  </si>
  <si>
    <t>Факультативные занятия</t>
  </si>
  <si>
    <t>Всего:</t>
  </si>
  <si>
    <t>Модули, определяемые организацией образования</t>
  </si>
  <si>
    <t>МОО  01</t>
  </si>
  <si>
    <t>Профессиональная практика</t>
  </si>
  <si>
    <t xml:space="preserve"> Развитие и совершенствование физических качеств</t>
  </si>
  <si>
    <t xml:space="preserve"> Применение основ социальных наук для социализации и адаптации в обществе и трудовом коллективе</t>
  </si>
  <si>
    <t>Квалификация «3W04110101 -Бухгалтер-кассир»</t>
  </si>
  <si>
    <t xml:space="preserve"> Применение базовых знаний экономики и основ предпринимательства</t>
  </si>
  <si>
    <t>Работа с первичными документами и контроль за их движением</t>
  </si>
  <si>
    <t>Учет  операций, связанных с движением денежных средств и их эквивалентов</t>
  </si>
  <si>
    <t xml:space="preserve">ПМ 02  </t>
  </si>
  <si>
    <t>Учет заработной платы, пособий и иных выплат работникам</t>
  </si>
  <si>
    <t>Квалификация «4S04110102- Бухгалтер»</t>
  </si>
  <si>
    <t xml:space="preserve"> Ведение бухгалтерского учета источников формирования активов и выполнение работ по инвентаризации активов и финансовых обязательств организации</t>
  </si>
  <si>
    <t>ПМ  02</t>
  </si>
  <si>
    <t>Проведение расчетов с бюджетом и внебюджетными фондами</t>
  </si>
  <si>
    <t xml:space="preserve">ПМ 03 </t>
  </si>
  <si>
    <t>Документирование хозяйственных операций и ведение бухгалтерского учета активов организации</t>
  </si>
  <si>
    <t>Участие в комплексном анализе хозяйственно-финансовой деятельности организации и ее подразделений</t>
  </si>
  <si>
    <t>Участие в составлении бухгалтерской (финансовой) отчетности</t>
  </si>
  <si>
    <t>Учебная практика по Квалификации«3W04110101 -Бухгалтер-кассир»</t>
  </si>
  <si>
    <t>Профессиональная практика по Квалификации«3W04110101 -Бухгалтер-кассир»</t>
  </si>
  <si>
    <t>____________К.Каржасов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</si>
  <si>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</si>
  <si>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</si>
  <si>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</si>
  <si>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</si>
  <si>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</si>
  <si>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</si>
  <si>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</si>
  <si>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</si>
  <si>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</si>
  <si>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 xml:space="preserve">мамыр </t>
  </si>
  <si>
    <t>маусым</t>
  </si>
  <si>
    <t>шілде</t>
  </si>
  <si>
    <t>тамыз</t>
  </si>
  <si>
    <t>I</t>
  </si>
  <si>
    <t>Р</t>
  </si>
  <si>
    <t>IІ</t>
  </si>
  <si>
    <t>О</t>
  </si>
  <si>
    <t>Қа</t>
  </si>
  <si>
    <t>IІІ</t>
  </si>
  <si>
    <t>Резерв</t>
  </si>
  <si>
    <t xml:space="preserve"> </t>
  </si>
  <si>
    <t>Курс</t>
  </si>
  <si>
    <t>неделя</t>
  </si>
  <si>
    <t>час</t>
  </si>
  <si>
    <t>кредит</t>
  </si>
  <si>
    <t>РАБОЧИЙУЧЕБНЫЙ ПЛАН</t>
  </si>
  <si>
    <t>Техническое и профессиональное образование</t>
  </si>
  <si>
    <t>Код и наименование уровня: 04 – Бизнес, управление и право</t>
  </si>
  <si>
    <t>041 – Бизнес и управление</t>
  </si>
  <si>
    <t>Специальность: 04110100 -Учет и аудит</t>
  </si>
  <si>
    <t>3W04110101 - Бухгалтер-кассир</t>
  </si>
  <si>
    <t>4S04110102 - Бухгалтер</t>
  </si>
  <si>
    <t>Форма бучения- очная</t>
  </si>
  <si>
    <t>На базе основного среднего  образования</t>
  </si>
  <si>
    <t>Министерство науки и образования Республики Казахстан</t>
  </si>
  <si>
    <t>ТОО Экибстузский Колледж Инновационного Евразийского Университета</t>
  </si>
  <si>
    <t>Э</t>
  </si>
  <si>
    <t>К</t>
  </si>
  <si>
    <t>У</t>
  </si>
  <si>
    <t>П</t>
  </si>
  <si>
    <t>ИА</t>
  </si>
  <si>
    <t>Теоретическое обучение</t>
  </si>
  <si>
    <t>Летние полевые сборы</t>
  </si>
  <si>
    <t xml:space="preserve">____________ Е.Қ. Зәкен </t>
  </si>
  <si>
    <t>председатель ИС, директор  КГУ СОШ №18</t>
  </si>
  <si>
    <t xml:space="preserve">г. Экибастуз </t>
  </si>
  <si>
    <t xml:space="preserve">Всего часов по квалификации </t>
  </si>
  <si>
    <t>не более 4-х часов в неделю</t>
  </si>
  <si>
    <t>не более 100 часов на учебный год</t>
  </si>
  <si>
    <t xml:space="preserve">
</t>
  </si>
  <si>
    <t>Формирование бухгалтерских документов и отчетов по кассе  в программе 1С Бухгалтерия</t>
  </si>
  <si>
    <t>срок обучения: 2 г.10 месяцев</t>
  </si>
  <si>
    <t xml:space="preserve">Участие в инвентаризации   </t>
  </si>
  <si>
    <t>РО 3.2. Анализировать и оценивать экономические процессы, происходящие на предприятии</t>
  </si>
  <si>
    <t xml:space="preserve">РО 4.1. Понимать морально-нравственные ценности и нормы, формирующие толерантность и активную личностную позицию </t>
  </si>
  <si>
    <t xml:space="preserve">РО 4.2. Понимать роль и место культуры народов Республики Казахстан в мировой цивилизации  </t>
  </si>
  <si>
    <t>I. График учебного процесса</t>
  </si>
  <si>
    <t>II Сводные данные по бюджету времени</t>
  </si>
  <si>
    <t>СОГЛАСОВАНО</t>
  </si>
  <si>
    <t>УТВЕРЖДАЮ</t>
  </si>
  <si>
    <t>Директор Колледжа</t>
  </si>
  <si>
    <t>"_______"_____________ 2021г.</t>
  </si>
  <si>
    <t>Производственное обучение/производственная практика</t>
  </si>
  <si>
    <t>Учебная</t>
  </si>
  <si>
    <t>Производственная</t>
  </si>
  <si>
    <t>Каникулы</t>
  </si>
  <si>
    <t>Всего недель в учом году</t>
  </si>
  <si>
    <t>Учебная практика</t>
  </si>
  <si>
    <t>Производственная практика</t>
  </si>
  <si>
    <t>Лпс</t>
  </si>
  <si>
    <t>Ознкомительная практика</t>
  </si>
  <si>
    <t>ПА</t>
  </si>
  <si>
    <t>Р/ПА</t>
  </si>
  <si>
    <t>ПА/ ИА</t>
  </si>
  <si>
    <t>Ф 01</t>
  </si>
  <si>
    <t>Ф 02</t>
  </si>
  <si>
    <t xml:space="preserve">РО 3.1. Владеть основными вопросами в области экономики       </t>
  </si>
  <si>
    <t>РО 3.3. Владеть законодательными основами организации и ведения предпринимательской деятельности в Республике Казахстан</t>
  </si>
  <si>
    <t xml:space="preserve">РО 2.3.Участвовать в проведении учета денежных средств на расчетных, и специальных счетах в банка. </t>
  </si>
  <si>
    <t>РО3.1. Участвовать при проведении инвентаризации кассы и отражать ее результаты в учете</t>
  </si>
  <si>
    <t xml:space="preserve">РО 4.3.  Осуществлять учет вознаграждений и удержаний.   </t>
  </si>
  <si>
    <t>РО 4.4.  Начислять, удерживать и перечислять налоги, обязательные  взносы  в бюджет.</t>
  </si>
  <si>
    <r>
      <t xml:space="preserve">РО 4.1.  Производить  расчет оплаты  труда и  </t>
    </r>
    <r>
      <rPr>
        <sz val="9"/>
        <rFont val="Times New Roman"/>
        <family val="1"/>
        <charset val="204"/>
      </rPr>
      <t xml:space="preserve">осуществлять  документальное оформление </t>
    </r>
  </si>
  <si>
    <t>РО 1.1. Вводить входящие данные, 
формировать документы, отчеты по кассе в программе   1С Бухгалтерия</t>
  </si>
  <si>
    <t>РО  1.2.  Обрабатывать первичные бухгалтерские документы, участвовать в работе по подготовке рабочего плана счетов, форм первичных документов</t>
  </si>
  <si>
    <r>
      <t>РО 1.2.Вести  учет  активов организации</t>
    </r>
    <r>
      <rPr>
        <sz val="9"/>
        <color rgb="FFFF0000"/>
        <rFont val="Times New Roman"/>
        <family val="1"/>
        <charset val="204"/>
      </rPr>
      <t xml:space="preserve"> </t>
    </r>
  </si>
  <si>
    <t xml:space="preserve">РО 2.1.Вести учет  источников формирования активов </t>
  </si>
  <si>
    <t>РО 2.2.Выполнять контрольные процедуры и их документирование</t>
  </si>
  <si>
    <t xml:space="preserve">РО 3.1.Формировать бухгалтерские проводки по начислению и перечислению налогов и сборов в бюджет, обязательных отчислений и взносов.                                            </t>
  </si>
  <si>
    <t xml:space="preserve">РО 3.2.Оформлять платежные документы  и контролировать их прохождение по расчетно-кассовым банковским операциям.        </t>
  </si>
  <si>
    <t xml:space="preserve">РО 3.3.Применять налоговые льготы  </t>
  </si>
  <si>
    <t>РО 4.1. Отражать  на счетах бухгалтерского учета имущественное и финансовое положение организации</t>
  </si>
  <si>
    <t xml:space="preserve">РО 4.2. Определять результаты хозяйственной деятельности за отчетный период. </t>
  </si>
  <si>
    <t xml:space="preserve">РО 4.3. Участвовать  в составлении отчетов и налоговых деклараций по налогам и сборам. </t>
  </si>
  <si>
    <t xml:space="preserve">РО 4.4.Участвовать в составлении  бухгалтерской, налоговой и статистической отчетности в пределах своей компетенции  </t>
  </si>
  <si>
    <t>РО 5.1.Участвовать  в проведении контроля и анализа информации об активах и финансовом положении организации</t>
  </si>
  <si>
    <t xml:space="preserve">РО 5.2.Принимать участие в составлении бизнес-плана. </t>
  </si>
  <si>
    <t xml:space="preserve">РО 5.3.Участвовать в проведении анализа результатов контрольных процедур, выявление и оценку рисков </t>
  </si>
  <si>
    <t xml:space="preserve">РО 5.4.Участвовать в проведении мониторинга устранения выявленных нарушений, недостатков и рисков. </t>
  </si>
  <si>
    <t>РО 5.5.Участвовать в подготовке предложений по  повышению эффективности производства</t>
  </si>
  <si>
    <t>Учет в бюджетных организациях</t>
  </si>
  <si>
    <t>Қазақстан Республикасы Білім және ғылым министрлігі</t>
  </si>
  <si>
    <t xml:space="preserve"> Экибастузский Колледж Инновационного Евразийского Университета  ЖШС</t>
  </si>
  <si>
    <t>КЕЛІСІЛДІ</t>
  </si>
  <si>
    <t>ИК төрағасы, Екібастұз қ. №18 ЖОМ КММ директоры</t>
  </si>
  <si>
    <t>Экибастуз қ.</t>
  </si>
  <si>
    <t>"_______"_____________ 2021ж.</t>
  </si>
  <si>
    <t>БЕКІТЕМІН</t>
  </si>
  <si>
    <t>Колледж Директоры</t>
  </si>
  <si>
    <t>ЖҰМЫС ОҚУ ЖОСПАРЫ</t>
  </si>
  <si>
    <t>Техникалық және кәсіптік білім беру</t>
  </si>
  <si>
    <t>Білім деңгейінің атауы және  коды : 04 – Кәсіпкерлік, басқару және құқық</t>
  </si>
  <si>
    <t>041 – Кәсіпкерлік және басқару</t>
  </si>
  <si>
    <t xml:space="preserve">Мамандығы: 04110100 - Есеп және аудит
</t>
  </si>
  <si>
    <t>Оқыту нысаны - күндізгі</t>
  </si>
  <si>
    <t xml:space="preserve"> Негізгі орта білім беру  базасы</t>
  </si>
  <si>
    <t xml:space="preserve">оқыту мерзімі: 2 ж.10 ай </t>
  </si>
  <si>
    <t>Оқу үдірісінің кестесі</t>
  </si>
  <si>
    <t>II Бюджет бойынша жиынтық көресткіш</t>
  </si>
  <si>
    <t>Д</t>
  </si>
  <si>
    <t>Дож</t>
  </si>
  <si>
    <t>Т</t>
  </si>
  <si>
    <t>АА</t>
  </si>
  <si>
    <t>Ө</t>
  </si>
  <si>
    <t>Р/АА</t>
  </si>
  <si>
    <t>АА/ ҚА</t>
  </si>
  <si>
    <t>ҚА</t>
  </si>
  <si>
    <t xml:space="preserve">Теориялық оқыту </t>
  </si>
  <si>
    <t>Дала  оқу жиындары</t>
  </si>
  <si>
    <t>Аралық аттестаттау</t>
  </si>
  <si>
    <t>Демалыс</t>
  </si>
  <si>
    <t>Қорытынды аттестаттау</t>
  </si>
  <si>
    <t>Өндірістік оқыту</t>
  </si>
  <si>
    <t>Өндірістік практикасы</t>
  </si>
  <si>
    <t>Теориялық    оқыту</t>
  </si>
  <si>
    <t>апта</t>
  </si>
  <si>
    <t>сағат</t>
  </si>
  <si>
    <t>Өндірістік оқыту/ Өндірістік практика</t>
  </si>
  <si>
    <t>Өндірістік</t>
  </si>
  <si>
    <t>Оқу</t>
  </si>
  <si>
    <t>Оқу жылындағы барлық апта</t>
  </si>
  <si>
    <t>Барлығы</t>
  </si>
  <si>
    <t>Оқу үрдісінің жоспары</t>
  </si>
  <si>
    <t>Бақылау нысаны</t>
  </si>
  <si>
    <t>Семестр бойынша бөлінуі</t>
  </si>
  <si>
    <t>оның ішінде</t>
  </si>
  <si>
    <t xml:space="preserve">Оқу уақытының көлемі (сағат) </t>
  </si>
  <si>
    <t>Емтихан</t>
  </si>
  <si>
    <t>Сынақ (дифференциалды сынақ)</t>
  </si>
  <si>
    <t>Бақылау жұмысы</t>
  </si>
  <si>
    <t>Циклдер (модульдердің) атауы</t>
  </si>
  <si>
    <t>Пәндердің атауы</t>
  </si>
  <si>
    <t>теориялық оқыту</t>
  </si>
  <si>
    <t>зертханалық - практикалық жұмыстар</t>
  </si>
  <si>
    <t>курсытқ жұмыс/жоба</t>
  </si>
  <si>
    <t>Өндірістік оқыту және/ немесе кәсіптік практика</t>
  </si>
  <si>
    <t>Жалпы білім беретін пәндер</t>
  </si>
  <si>
    <t>ЖБП 00</t>
  </si>
  <si>
    <t>Міндетті пәндер</t>
  </si>
  <si>
    <t>ЖБП 01</t>
  </si>
  <si>
    <t>ЖБП 02</t>
  </si>
  <si>
    <t>ЖБП 03</t>
  </si>
  <si>
    <t>ЖБП 04</t>
  </si>
  <si>
    <t>ЖБП 05</t>
  </si>
  <si>
    <t>ЖБП 06</t>
  </si>
  <si>
    <t>ЖБП 07</t>
  </si>
  <si>
    <t>ЖБП 08</t>
  </si>
  <si>
    <t>ЖБП 09</t>
  </si>
  <si>
    <t>ЖБП 10</t>
  </si>
  <si>
    <t>ЖПБ 11</t>
  </si>
  <si>
    <t>ЖПБ 12</t>
  </si>
  <si>
    <t>ЖПБ 13</t>
  </si>
  <si>
    <t>ЖПБ 14</t>
  </si>
  <si>
    <t>КМ 01</t>
  </si>
  <si>
    <t xml:space="preserve">КМ 02  </t>
  </si>
  <si>
    <t>КМ 04</t>
  </si>
  <si>
    <t>Тереңдетілген деңгей:</t>
  </si>
  <si>
    <t>Стандарттық деңгей:</t>
  </si>
  <si>
    <t>Таңдау бойынша пәндер</t>
  </si>
  <si>
    <t>Базалық модульдер</t>
  </si>
  <si>
    <t>Кәсіптік модульдер</t>
  </si>
  <si>
    <t>ББҰАМ 00</t>
  </si>
  <si>
    <t>ББҰАМ 01</t>
  </si>
  <si>
    <t>1С Бухгалтерия бағдарламасында бухгалтерлік құжаттар мен кассалық есептерді қалыптастыру</t>
  </si>
  <si>
    <t xml:space="preserve">«3W04110101 -Бухгалтер-кассир» біліктілігі бойынша оқу практикасы </t>
  </si>
  <si>
    <t>Біліктілігі  бойынша  сағаттардың барлығы:</t>
  </si>
  <si>
    <t>Орта буын маманы</t>
  </si>
  <si>
    <t>Специалист среднего звена</t>
  </si>
  <si>
    <t xml:space="preserve"> «3W04110101 -Бухгалтер-кассир» біліктілігі</t>
  </si>
  <si>
    <t xml:space="preserve"> «4S04110102- Бухгалтер» біліктілігі</t>
  </si>
  <si>
    <t>КМ 02</t>
  </si>
  <si>
    <t xml:space="preserve">КМ 03 </t>
  </si>
  <si>
    <t>КМ 05</t>
  </si>
  <si>
    <t>МООО</t>
  </si>
  <si>
    <t>ББҰАМ  01</t>
  </si>
  <si>
    <t>ББҰАМ  02</t>
  </si>
  <si>
    <t>АА 01</t>
  </si>
  <si>
    <t>ҚА 01</t>
  </si>
  <si>
    <t>Барлығы:</t>
  </si>
  <si>
    <t>Қазақ тілі</t>
  </si>
  <si>
    <t>Қазақ әдебиеті</t>
  </si>
  <si>
    <t xml:space="preserve">Орыс тілі және әдебиеті </t>
  </si>
  <si>
    <t>Шетел тілі</t>
  </si>
  <si>
    <t>Қазақстан тарихы</t>
  </si>
  <si>
    <t>Алғашқы әскери және технологиялық дайындық</t>
  </si>
  <si>
    <t>Өзін-өзі тану</t>
  </si>
  <si>
    <t xml:space="preserve">Дене тәрбиесі </t>
  </si>
  <si>
    <t>Дүниежүзілік тарих</t>
  </si>
  <si>
    <t>Графика және жобалау</t>
  </si>
  <si>
    <t>Танысу практикасы</t>
  </si>
  <si>
    <t xml:space="preserve">ОН 1.1. Физикалық қасиеттер мен психофизиологиялық қабілеттерді жетілдіру </t>
  </si>
  <si>
    <t xml:space="preserve"> Дене қасиеттерін дамыту және жетілдіру</t>
  </si>
  <si>
    <t>Экономика және кәсіпкерлік негіздерінің базалық білімдерін қолдану</t>
  </si>
  <si>
    <t xml:space="preserve">ОН 3.2. Кәсіпорындағы  экономикалық процестерді талдау және бағалау  </t>
  </si>
  <si>
    <t xml:space="preserve">ОН 3.1. Экономиканың  негізгі мәселелерді меңгеру     </t>
  </si>
  <si>
    <t xml:space="preserve"> Қоғам мен еңбек ұжымында әлеуметтену және бейімделу үшін әлеуметтік ғылымдар негіздерін қолдану </t>
  </si>
  <si>
    <t xml:space="preserve">ОН 4.1. Төзімді және белсенді жеке ұстанымды қалыптастыратын  моральдық-адамгершілік құндылықтар мен нормаларды түсіну </t>
  </si>
  <si>
    <t>ОН 4.2. Әлемдік өркениеттегі Қазақстан Республикасы халықтары мәдениетінің рөлі мен орнын түсіну</t>
  </si>
  <si>
    <t>Бастапқы құжаттармен жұмыс және олардың қозғалысын бақылау</t>
  </si>
  <si>
    <t>ОН 1.1. 1С Бухгалтерия бағдарламасында кіріс деректерді енгізу жәнем құжаттарды, касса есептерін қалыптастыру</t>
  </si>
  <si>
    <t>Ақша қаражаттары және олардың баламаларының қозғалысына сәйкес операциялар есебі</t>
  </si>
  <si>
    <t xml:space="preserve">РО 2.1. Осуществлять  учет денежных средств и  их эквивалентов с  соблюдением требований по  их сохранности </t>
  </si>
  <si>
    <t>ОН 2.1. Ақша қаражаттары мен олардың баламаларының сақталуына қойылатын талаптарына сәйкес, олардың есебін жүргізу</t>
  </si>
  <si>
    <t>ОН2.3.Есеп айырысу және арнайы банктік шоттардағы қаражаттарды есепке алуға қатысу</t>
  </si>
  <si>
    <t xml:space="preserve">РО 2.4. Осуществлять учет расчетов  с подотчетными лицами </t>
  </si>
  <si>
    <t>ОН 2.4. Есеп беретін тұлғалармен есеп айырысу есебін жүргіз</t>
  </si>
  <si>
    <t>ОН 3.1. Кассадағы ақша қаражатының түгнедеуіне қатысу, оның нәтижесін есепте көрсету</t>
  </si>
  <si>
    <t>ОН 4.1.  Еңбекақыны есептеу және мәліметтерді құжаттарға енгізу</t>
  </si>
  <si>
    <t>ОН 4.2.  Еңбекке жарамсыздық парағы бойынша жәрдемақыны   және  еңбек  демалысы бойынша төлемін есептеу</t>
  </si>
  <si>
    <t>РО 4.2.  Осуществлять расчет больничных и отпускных</t>
  </si>
  <si>
    <t>ОН 4.3.  Сыйақылар мен ұстап қалуларды есепке алуды жүзеге асыру</t>
  </si>
  <si>
    <t>ОН 4.4.  Салықтарды, міндетті жарналарды есептеу, ұстап қалу және бюджетке аудару</t>
  </si>
  <si>
    <t>Шаруашылық операцияларды құжаттау және ұйым активтерінің бухгалтерлік есебін жүргізу</t>
  </si>
  <si>
    <t>ОН  1.2.  Бастапқы бухгалтерлік құжаттарды өңдеу. Шоттардың жұмыс жоспарын,  бастапқы құжаттардың нысандарын дайындау бойынша жұмысқа қатысу</t>
  </si>
  <si>
    <t xml:space="preserve">ОН 1.2.Ұйым активтерінің есебін жүргізу </t>
  </si>
  <si>
    <t xml:space="preserve">«3W04110101 -Бухгалтер-кассир»  біліктілігі бойынша өндірістік  практикасы </t>
  </si>
  <si>
    <t xml:space="preserve">ОН 2.1.Активтерді қалыптастыру көздерінің есебін жүргізу </t>
  </si>
  <si>
    <t>Активтерді қалыптастыру көздерінің бухгалтерлік есебін жүргізу және ұйымның активтері мен қаржылық міндеттемелерін түгендеу жөніндегі жұмыстарды орындау</t>
  </si>
  <si>
    <t>ОН 2.2.Бақылау процедураларын орындау және оларды құжаттау</t>
  </si>
  <si>
    <t>Бюджетпен және бюджеттен тыс қорлармен есеп айырысуды жүргізу</t>
  </si>
  <si>
    <t xml:space="preserve">ОН 3.1.  Бюджетке салықтар мен алымдарды есептеу және аудару бойынша бухгалтерлік жазбаларды қалыптастыру                                       </t>
  </si>
  <si>
    <t>ОН 3.2.төлем құжаттарын ресімдеу және олардың есеп айырысу-кассалық банк операциялары бойынша өтуін бақылау.</t>
  </si>
  <si>
    <t xml:space="preserve">ОН 3.3.Салық жеңілдіктерін қолдану.  </t>
  </si>
  <si>
    <t>Бухгалтерлік (қаржылық) есептілікті жасауға қатысу</t>
  </si>
  <si>
    <t>ОН 4.1. Бухгалтерлік есеп шоттарында ұйымның мүліктік және қаржылық жағдайын  көрсету.</t>
  </si>
  <si>
    <t>ОН 4.2. Есепті кезеңдегі шаруашылық қызметтің нәтижелерін анықтау</t>
  </si>
  <si>
    <t>ОН 4.3. Салықтар мен алымдар бойынша салық декларацияларын және есептерін  құрастыруға қатысу</t>
  </si>
  <si>
    <t>ОН 4.4.Өз құзыреті шегінде бухгалтерлік, салықтық және статистикалық есептілікті белгіленген мерзімде жасауға қатысу.</t>
  </si>
  <si>
    <t>Ұйымның және оның бөлімшелерінің шаруашылық-қаржылық қызметін кешенді талдауға қатысу</t>
  </si>
  <si>
    <t>ОН 5.1.  Ұйымның активтері мен қаржылық жағдайы туралы ақпаратқа бақылау және талдау жүргізуге қатысу</t>
  </si>
  <si>
    <t>ОН 5.2.Бизнес-жоспар құруға қатысу.</t>
  </si>
  <si>
    <t>ОН 5.3.Бақылау рәсімдерінің нәтижелерін талдауға қатысу, тәуекелдерді анықтау және бағалау</t>
  </si>
  <si>
    <t>ОН 5.5.Өндіріс тиімділігін арттыру бойынша ұсыныстарды дайындауға қатысу</t>
  </si>
  <si>
    <t>Учебная практика по квалификации «4S04110102- Бухгалтер»</t>
  </si>
  <si>
    <t>Профессиональная практика по квалификации «4S04110102- Бухгалтер»</t>
  </si>
  <si>
    <t xml:space="preserve"> «4S04110102- Бухгалтер» біліктілігі бойынша оқу практикасы</t>
  </si>
  <si>
    <t xml:space="preserve"> «4S04110102- Бухгалтер» біліктілігі бойынша өндірістік практикасы</t>
  </si>
  <si>
    <t>"1С Бухгалтерия"  бағдарламасы бойынша бухгалтерлік есепті автоматтандыру</t>
  </si>
  <si>
    <t xml:space="preserve">Автоматизация бухгалтерского учета по программе "1С Бухгалтерия" </t>
  </si>
  <si>
    <t xml:space="preserve"> Мемлекеттік сатып алу рәсімін ұйымдастыру және өткізу</t>
  </si>
  <si>
    <t>Кәсіптік практика</t>
  </si>
  <si>
    <t>Кеңес беру</t>
  </si>
  <si>
    <t>Факультативтік сабақ</t>
  </si>
  <si>
    <t>аптасына 4 сағаттан артық емес</t>
  </si>
  <si>
    <t>оқу жылына 100 сағаттан артық емес</t>
  </si>
  <si>
    <t>Бюджеттік ұйымдардағы бухгалтерлік есеп</t>
  </si>
  <si>
    <t>Основы статистики</t>
  </si>
  <si>
    <t xml:space="preserve">Основы статистики </t>
  </si>
  <si>
    <t xml:space="preserve">Түгендеуге қатысу   </t>
  </si>
  <si>
    <t>Қызметкерлерге еңбекақы, жәрдемақы және өзге де  төлемдерді есепке алу</t>
  </si>
  <si>
    <t>РО 2.2. Отражать на счетах бухгалтерские операции, связанные с движением денежных средств в кассе</t>
  </si>
  <si>
    <t>ОН 2.2. Кассадағы ақша қаражаттарының қозғалысына байланысты бухгалтерлік операцияларды шоттарда көрсету</t>
  </si>
  <si>
    <t xml:space="preserve">Отражать на счетах бухгалтерские операции, связанные с движением денежных средств в кассе и участвовать в инвентаризации (Учебная практика) </t>
  </si>
  <si>
    <t>Отражать на счетах бухгалтерские операции, связанные с движением денежных средств в кассе и участвовать в инвентаризации (Профессиональная практика)</t>
  </si>
  <si>
    <t>Производить начисление  заработной платы и  удержания, отражать на счетах операции по учету оплаты труда и удержаний (Учебная практика)</t>
  </si>
  <si>
    <t>Производить начисление  заработной платы и  удержания, отражать на счетах операции по учету оплаты труда и удержаний  (Профессиональная  практика)</t>
  </si>
  <si>
    <t>Формировать  бухгалтерские документы  и отчеты по кассе  в программе 1С Бухгалтери (Учебная практика)</t>
  </si>
  <si>
    <t>Отражать на счетах операции  по учету  источников формирования активов и выполнять работы  по инвентаризации активов и финансовых обязательств организаци  (Учебная практика)</t>
  </si>
  <si>
    <t>Отражать на счетах операции  по учету  источников формирования активов и выполнять работы  по инвентаризации активов и финансовых обязательств организаци (Профессиональная  практика)</t>
  </si>
  <si>
    <t xml:space="preserve">Прововодить   расчеты с бюджетом и внебюджетными фондами (Учебная практика) </t>
  </si>
  <si>
    <t>Прововодить   расчеты с бюджетом и внебюджетными фондами (Профессиональная  практика)</t>
  </si>
  <si>
    <t xml:space="preserve">Составлять бухгалтерскую  (финансовую) отчетность (Учебная практика) </t>
  </si>
  <si>
    <t>Принимать участие   в составлении бухгалтерской (финансовой) отчетности (Профессиональная практика)</t>
  </si>
  <si>
    <t>Проводить комплексный  анализ  хозяйственно-финансовой деятельности организации и ее подразделений (Учебная практика)</t>
  </si>
  <si>
    <t>Проводить комплексный  анализ  хозяйственно-финансовой деятельности организации и ее подразделений (Профессиональная практика)</t>
  </si>
  <si>
    <t>Организовать  и  проводить  процедуры государственных закупок (Учебная практика)</t>
  </si>
  <si>
    <t>Организация и  проведение процедуры государственных закупок</t>
  </si>
  <si>
    <t>Ақша қаражаттары және олардың баламаларының  қозғалысы  бойынша бухгалтерлік операцияларды шоттарда көрсету және кассадағы ақша қаражатың түгендеу (Оқу практикасы)</t>
  </si>
  <si>
    <t>Ақша қаражаттары және олардың баламаларының  қозғалысы  бойынша бухгалтерлік операцияларды шоттарда көрсету және кассадағы ақша қаражатың түгендеуге қатысу   (Өндірістік практикасы)</t>
  </si>
  <si>
    <t>Қызметкерлерге еңбекақы, жәрдемақы және басқа да төлемдерді есептеу және  бухгалтерлік операцияларды шоттарда көрсету (Оқу пратикасы)</t>
  </si>
  <si>
    <t>Қызметкерлерге еңбекақы, жәрдемақы және басқа да төлемдерді есептеу және  бухгалтерлік операцияларды шоттарда көрсету   (Өндірістік  пратикасы)</t>
  </si>
  <si>
    <t>1С Бухгалтерия бағдарламасында бухгалтерлік құжаттар мен кассалық есептерді қалыптастыру  (Оқу практикасы)</t>
  </si>
  <si>
    <t xml:space="preserve">Оформлять в документах  хозяйственные операции  и вести  бухгалтерский учет  активов организации  (Учебная практика) </t>
  </si>
  <si>
    <t>Оформлять в документах  хозяйственные операции  и вести  бухгалтерский учет  активов организации  (Профессиональная практика)</t>
  </si>
  <si>
    <t>Шаруашылық операцияларды құжаттау және ұйым активтерінің бухгалтерлік есебін жүргізу  (Оқу практикасы)</t>
  </si>
  <si>
    <t xml:space="preserve">Шаруашылық операцияларды құжаттау және ұйым активтерінің бухгалтерлік есебін жүргізу  (Өндірістік  практикасы) </t>
  </si>
  <si>
    <t>Активтерді қалыптастыру көздерінің бухгалтерлік есебін жүргізу және ұйымның активтері мен қаржылық міндеттемелерін түгендеу жөніндегі жұмыстарды орындау  (Оқу практикасы)</t>
  </si>
  <si>
    <t xml:space="preserve">Активтерді қалыптастыру көздерінің бухгалтерлік есебін жүргізу және ұйымның активтері мен қаржылық міндеттемелерін түгендеу жөніндегі жұмыстарды орындау  (Өндірістік  практикасы) </t>
  </si>
  <si>
    <t>Бюджетпен және бюджеттен тыс қорлармен есеп айырысуды жүргізу (Оқу практикасы)</t>
  </si>
  <si>
    <t>Бюджетпен және бюджеттен тыс қорлармен есеп айырысуды (Өндірістік практикасы)</t>
  </si>
  <si>
    <t>Бухгалтерлік (қаржылық) есептілікті жасау (Оқу практикасы)</t>
  </si>
  <si>
    <t>Бухгалтерлік (қаржылық) есептілікті жасауға қатысу    (Өндірістік практикасы)</t>
  </si>
  <si>
    <t>ОН 5.4.Анықталған бұзушылықтарды, кемшіліктер мен тәуекелдерді жою мониторингіне  қатысу.</t>
  </si>
  <si>
    <t>Ұйымның және оның бөлімшелерінің шаруашылық-қаржылық қызметін кешенді талдау  жүргізу ( Оқу практикасы)</t>
  </si>
  <si>
    <t>Ұйымның және оның бөлімшелерінің шаруашылық-қаржылық қызметін кешенді талдау  жүргізу (Өндірістік  практикасы)</t>
  </si>
  <si>
    <t>Мемлекеттік сатып алу рәсімін ұйымдастыру және өткізу  (Оқу практикасы)</t>
  </si>
  <si>
    <t>1С Бухгалтерия бағдарламасында құжаттарды, есептерді жасау  ( Оқу практикасы)</t>
  </si>
  <si>
    <t>Формировать  документы, отчеты в программе  "1С Бухгалтерия"  (Учебная практика)</t>
  </si>
  <si>
    <t xml:space="preserve">Ақпараттық коммуникациялық және цифрлық технологияларды қолдану (Оқу практикасы) </t>
  </si>
  <si>
    <t xml:space="preserve">Применять информационно-коммуникационные и цифровые технологии(Учебная практика) </t>
  </si>
  <si>
    <t xml:space="preserve">РО 1.1. Укреплять здоровье и соблюдать принципы здорового образа жизни.        </t>
  </si>
  <si>
    <t>ОН 1.1. Денсаулықты нығайту және салауатты өмір салты қағидаттарын сақтау.</t>
  </si>
  <si>
    <t xml:space="preserve">ОН 1.1.  Ұйым туралы ақпаратты енгізу Кіріс қалдықтарын енгізу.
</t>
  </si>
  <si>
    <t>ОН 1.2.  1С Бухгалтерия бағдарламасында құжаттарды, есептерді жасау</t>
  </si>
  <si>
    <t xml:space="preserve">ОН 1.2.  Мемлекеттік сатып алу рәсімін ұйымдастыру және өткізу              
</t>
  </si>
  <si>
    <t xml:space="preserve">ОН 1.1 Мемлекеттік сатып алуды  реттейтін нормативті-құқықтық актілерді қолдану
</t>
  </si>
  <si>
    <t xml:space="preserve">РО 1.2. Совершенствовать физические качества и психофизиологические способности        </t>
  </si>
  <si>
    <t xml:space="preserve">РО1.2. Формировать документы, отчеты в программе  "1С Бухгалтерия" </t>
  </si>
  <si>
    <t>МОО  02</t>
  </si>
  <si>
    <t xml:space="preserve">РО1.1.  Вводить сведения об организации. Вводить входящие остатки. 
</t>
  </si>
  <si>
    <t xml:space="preserve"> БМ 2. Применение информационно-коммуникационных и цифровых технологий</t>
  </si>
  <si>
    <t>РО 2.1. Владеть основами информационно-коммуникационных технологий.</t>
  </si>
  <si>
    <t>РО 2.2. Использовать услуги информационно-справочных и интерактивных веб-порталов.</t>
  </si>
  <si>
    <t xml:space="preserve">РО 4.3. Владеть сведениями об основных отраслях права. </t>
  </si>
  <si>
    <t xml:space="preserve">РО 4.4. Владеть основными понятиями социологии и политологии  </t>
  </si>
  <si>
    <t xml:space="preserve">РО 1.1.Организовать рабочее место   с соблюдентием  требований техники безопасности          </t>
  </si>
  <si>
    <t xml:space="preserve">РО 1.2. Применять нормативные правовые акты в области бухгалтерского учета.    </t>
  </si>
  <si>
    <t xml:space="preserve">РО 1.3.Применять методы и формы бухгалтерского учета </t>
  </si>
  <si>
    <t xml:space="preserve">РО 1.4.Осуществлять прием и проверку и оформлять первичные документы в соответствии с нормативными требованиями. </t>
  </si>
  <si>
    <t xml:space="preserve">РО 1.5.Организовать документооборот </t>
  </si>
  <si>
    <t xml:space="preserve"> РО 2..1  Применять  нормативные акты, регулирующие государственные закупки    
</t>
  </si>
  <si>
    <t xml:space="preserve"> РО 2.1.  Организовывать и проводить процедуру государственных закупок.                 
</t>
  </si>
  <si>
    <t>БМ 2. Ақпараттық-коммуникациялық және цифрлық технологияларды қолдану</t>
  </si>
  <si>
    <t>ОН 2.1. Ақпараттық-коммуникациялық технологиялар негіздерін меңгеру.</t>
  </si>
  <si>
    <t>ОН 2.2. Ақпараттық-анықтамалық және интерактивті веб-порталдардың қызметтерін пайдалану.</t>
  </si>
  <si>
    <t>ОН 3.3. Қазақстан Республикасында кәсіпкерлік қызметті ұйымдастыру мен жүргізудің заңнамалық негіздерін меңгеру</t>
  </si>
  <si>
    <t>ОН 4.3. Құқықтың негізгі салалары туралы мәліметтерді меңгеру.</t>
  </si>
  <si>
    <t xml:space="preserve">ОН 4.4. Әлеуметтану мен саясаттанудың негізгі түсініктерін меңгеру </t>
  </si>
  <si>
    <t xml:space="preserve">ОН 1.1.Жұмыс орнын қауіпсіздік талаптарына сәйкес ұйымдастыру    </t>
  </si>
  <si>
    <t>ОН 1.2. Бухгалтерлік есеп саласындағы нормативтік құқықтық актілерді қолдану</t>
  </si>
  <si>
    <t>ОН 1.3.Бухгалтерлік есептің әдістері мен формаларын қолдану</t>
  </si>
  <si>
    <t xml:space="preserve">ОН 1.4.Нормативтік талаптарға сәйкес бастапқы құжаттарды қабылдау және тексеру, ресімдеу </t>
  </si>
  <si>
    <t>ОН 1.5.Құжат айналымын ұйымдастыру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</si>
</sst>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.5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202124"/>
      <name val="Inherit"/>
      <charset val="204"/>
    </font>
    <font>
      <sz val="9"/>
      <color rgb="FF20212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3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2" borderId="0" xfId="0" applyFill="1"/>
    <xf numFmtId="1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4" borderId="0" xfId="0" applyFont="1" applyFill="1"/>
    <xf numFmtId="0" fontId="6" fillId="4" borderId="1" xfId="0" applyFont="1" applyFill="1" applyBorder="1"/>
    <xf numFmtId="1" fontId="1" fillId="5" borderId="7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1" fontId="2" fillId="5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6" borderId="7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0" fillId="0" borderId="0" xfId="0" applyBorder="1"/>
    <xf numFmtId="0" fontId="8" fillId="5" borderId="0" xfId="0" applyFont="1" applyFill="1" applyBorder="1" applyAlignment="1">
      <alignment horizontal="center" vertical="center"/>
    </xf>
    <xf numFmtId="0" fontId="6" fillId="5" borderId="0" xfId="0" applyFont="1" applyFill="1" applyBorder="1"/>
    <xf numFmtId="0" fontId="0" fillId="5" borderId="0" xfId="0" applyFill="1" applyBorder="1"/>
    <xf numFmtId="0" fontId="4" fillId="5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vertical="top"/>
    </xf>
    <xf numFmtId="0" fontId="3" fillId="0" borderId="39" xfId="0" applyNumberFormat="1" applyFont="1" applyFill="1" applyBorder="1" applyAlignment="1" applyProtection="1">
      <alignment vertical="top"/>
    </xf>
    <xf numFmtId="0" fontId="3" fillId="0" borderId="4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39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0" fillId="0" borderId="39" xfId="0" applyBorder="1"/>
    <xf numFmtId="0" fontId="0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center"/>
    </xf>
    <xf numFmtId="49" fontId="11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>
      <alignment vertical="top"/>
    </xf>
    <xf numFmtId="0" fontId="3" fillId="0" borderId="27" xfId="0" applyNumberFormat="1" applyFont="1" applyFill="1" applyBorder="1" applyAlignment="1" applyProtection="1">
      <alignment horizontal="center"/>
    </xf>
    <xf numFmtId="0" fontId="3" fillId="0" borderId="28" xfId="0" applyNumberFormat="1" applyFont="1" applyFill="1" applyBorder="1" applyAlignment="1" applyProtection="1">
      <alignment horizontal="center"/>
    </xf>
    <xf numFmtId="0" fontId="3" fillId="0" borderId="29" xfId="0" applyNumberFormat="1" applyFont="1" applyFill="1" applyBorder="1" applyAlignment="1" applyProtection="1">
      <alignment horizontal="center"/>
    </xf>
    <xf numFmtId="0" fontId="3" fillId="0" borderId="30" xfId="0" applyNumberFormat="1" applyFont="1" applyFill="1" applyBorder="1" applyAlignment="1" applyProtection="1">
      <alignment horizontal="center"/>
    </xf>
    <xf numFmtId="0" fontId="3" fillId="0" borderId="31" xfId="0" applyNumberFormat="1" applyFont="1" applyFill="1" applyBorder="1" applyAlignment="1" applyProtection="1">
      <alignment horizontal="center"/>
    </xf>
    <xf numFmtId="0" fontId="3" fillId="0" borderId="32" xfId="0" applyNumberFormat="1" applyFont="1" applyFill="1" applyBorder="1" applyAlignment="1" applyProtection="1">
      <alignment horizontal="center"/>
    </xf>
    <xf numFmtId="0" fontId="3" fillId="0" borderId="7" xfId="0" applyNumberFormat="1" applyFont="1" applyFill="1" applyBorder="1" applyAlignment="1" applyProtection="1">
      <alignment horizontal="center"/>
    </xf>
    <xf numFmtId="0" fontId="3" fillId="0" borderId="33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/>
    </xf>
    <xf numFmtId="0" fontId="3" fillId="0" borderId="34" xfId="0" applyNumberFormat="1" applyFont="1" applyFill="1" applyBorder="1" applyAlignment="1" applyProtection="1">
      <alignment horizontal="center"/>
    </xf>
    <xf numFmtId="0" fontId="3" fillId="0" borderId="35" xfId="0" applyNumberFormat="1" applyFont="1" applyFill="1" applyBorder="1" applyAlignment="1" applyProtection="1">
      <alignment horizontal="center"/>
    </xf>
    <xf numFmtId="0" fontId="3" fillId="0" borderId="36" xfId="0" applyNumberFormat="1" applyFont="1" applyFill="1" applyBorder="1" applyAlignment="1" applyProtection="1">
      <alignment horizontal="center"/>
    </xf>
    <xf numFmtId="0" fontId="3" fillId="0" borderId="37" xfId="0" applyNumberFormat="1" applyFont="1" applyFill="1" applyBorder="1" applyAlignment="1" applyProtection="1">
      <alignment horizontal="center"/>
    </xf>
    <xf numFmtId="0" fontId="3" fillId="0" borderId="38" xfId="0" applyNumberFormat="1" applyFont="1" applyFill="1" applyBorder="1" applyAlignment="1" applyProtection="1">
      <alignment horizontal="center"/>
    </xf>
    <xf numFmtId="0" fontId="3" fillId="0" borderId="6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horizontal="left" vertical="top"/>
    </xf>
    <xf numFmtId="0" fontId="2" fillId="5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5" borderId="1" xfId="0" applyFont="1" applyFill="1" applyBorder="1"/>
    <xf numFmtId="1" fontId="2" fillId="5" borderId="1" xfId="0" applyNumberFormat="1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1" fillId="5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8" fillId="4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3" fillId="5" borderId="1" xfId="0" applyNumberFormat="1" applyFont="1" applyFill="1" applyBorder="1" applyAlignment="1" applyProtection="1">
      <alignment horizontal="center"/>
    </xf>
    <xf numFmtId="0" fontId="3" fillId="5" borderId="7" xfId="0" applyNumberFormat="1" applyFont="1" applyFill="1" applyBorder="1" applyAlignment="1" applyProtection="1">
      <alignment horizontal="center"/>
    </xf>
    <xf numFmtId="0" fontId="7" fillId="0" borderId="1" xfId="0" applyFont="1" applyBorder="1" applyAlignment="1">
      <alignment vertical="center"/>
    </xf>
    <xf numFmtId="0" fontId="0" fillId="0" borderId="0" xfId="0" applyAlignment="1">
      <alignment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/>
    </xf>
    <xf numFmtId="0" fontId="18" fillId="0" borderId="0" xfId="0" applyNumberFormat="1" applyFont="1" applyFill="1" applyBorder="1" applyAlignment="1" applyProtection="1">
      <alignment vertical="top"/>
    </xf>
    <xf numFmtId="0" fontId="0" fillId="5" borderId="1" xfId="0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left" vertical="center" wrapText="1"/>
    </xf>
    <xf numFmtId="0" fontId="5" fillId="0" borderId="7" xfId="0" applyFont="1" applyBorder="1"/>
    <xf numFmtId="0" fontId="1" fillId="5" borderId="1" xfId="0" applyFont="1" applyFill="1" applyBorder="1" applyAlignment="1">
      <alignment vertical="top" wrapText="1"/>
    </xf>
    <xf numFmtId="0" fontId="1" fillId="5" borderId="15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9" fillId="0" borderId="39" xfId="0" applyFont="1" applyBorder="1"/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top" wrapText="1"/>
    </xf>
    <xf numFmtId="0" fontId="5" fillId="5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7" borderId="1" xfId="0" applyFont="1" applyFill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21" fillId="0" borderId="0" xfId="0" applyFont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0" fillId="0" borderId="7" xfId="0" applyBorder="1"/>
    <xf numFmtId="0" fontId="8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11" fillId="0" borderId="0" xfId="0" applyNumberFormat="1" applyFont="1" applyFill="1" applyBorder="1" applyAlignment="1" applyProtection="1">
      <alignment horizontal="left" vertical="top"/>
    </xf>
    <xf numFmtId="0" fontId="11" fillId="0" borderId="0" xfId="1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7" fillId="0" borderId="0" xfId="0" applyFont="1" applyAlignment="1">
      <alignment horizontal="right"/>
    </xf>
    <xf numFmtId="49" fontId="11" fillId="0" borderId="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horizontal="right" vertical="top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3" fillId="0" borderId="49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top"/>
    </xf>
    <xf numFmtId="0" fontId="3" fillId="0" borderId="50" xfId="0" applyNumberFormat="1" applyFont="1" applyFill="1" applyBorder="1" applyAlignment="1" applyProtection="1">
      <alignment horizontal="center" vertical="top"/>
    </xf>
    <xf numFmtId="0" fontId="3" fillId="0" borderId="51" xfId="0" applyNumberFormat="1" applyFont="1" applyFill="1" applyBorder="1" applyAlignment="1" applyProtection="1">
      <alignment horizontal="center" vertical="top"/>
    </xf>
    <xf numFmtId="0" fontId="3" fillId="0" borderId="52" xfId="0" applyNumberFormat="1" applyFont="1" applyFill="1" applyBorder="1" applyAlignment="1" applyProtection="1">
      <alignment horizontal="center" vertical="top"/>
    </xf>
    <xf numFmtId="0" fontId="3" fillId="0" borderId="17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53" xfId="0" applyNumberFormat="1" applyFont="1" applyFill="1" applyBorder="1" applyAlignment="1" applyProtection="1">
      <alignment horizontal="center" vertical="top"/>
    </xf>
    <xf numFmtId="0" fontId="3" fillId="0" borderId="41" xfId="0" applyNumberFormat="1" applyFont="1" applyFill="1" applyBorder="1" applyAlignment="1" applyProtection="1">
      <alignment horizontal="center" vertical="top"/>
    </xf>
    <xf numFmtId="0" fontId="3" fillId="0" borderId="42" xfId="0" applyNumberFormat="1" applyFont="1" applyFill="1" applyBorder="1" applyAlignment="1" applyProtection="1">
      <alignment horizontal="center" vertical="top"/>
    </xf>
    <xf numFmtId="0" fontId="3" fillId="0" borderId="43" xfId="0" applyNumberFormat="1" applyFont="1" applyFill="1" applyBorder="1" applyAlignment="1" applyProtection="1">
      <alignment horizontal="center" vertical="top"/>
    </xf>
    <xf numFmtId="0" fontId="3" fillId="0" borderId="20" xfId="0" applyNumberFormat="1" applyFont="1" applyFill="1" applyBorder="1" applyAlignment="1" applyProtection="1">
      <alignment horizontal="center" vertical="top"/>
    </xf>
    <xf numFmtId="0" fontId="3" fillId="0" borderId="22" xfId="0" applyNumberFormat="1" applyFont="1" applyFill="1" applyBorder="1" applyAlignment="1" applyProtection="1">
      <alignment horizontal="center" vertical="top"/>
    </xf>
    <xf numFmtId="0" fontId="3" fillId="0" borderId="21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/>
    </xf>
    <xf numFmtId="0" fontId="14" fillId="0" borderId="0" xfId="0" applyNumberFormat="1" applyFont="1" applyFill="1" applyBorder="1" applyAlignment="1" applyProtection="1">
      <alignment horizontal="center" vertical="top"/>
    </xf>
    <xf numFmtId="0" fontId="3" fillId="0" borderId="16" xfId="0" applyNumberFormat="1" applyFont="1" applyFill="1" applyBorder="1" applyAlignment="1" applyProtection="1">
      <alignment horizontal="center" vertical="top"/>
    </xf>
    <xf numFmtId="0" fontId="3" fillId="0" borderId="26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center"/>
    </xf>
    <xf numFmtId="0" fontId="3" fillId="0" borderId="19" xfId="0" applyNumberFormat="1" applyFont="1" applyFill="1" applyBorder="1" applyAlignment="1" applyProtection="1">
      <alignment horizontal="center"/>
    </xf>
    <xf numFmtId="0" fontId="3" fillId="0" borderId="20" xfId="0" applyNumberFormat="1" applyFont="1" applyFill="1" applyBorder="1" applyAlignment="1" applyProtection="1">
      <alignment horizontal="center"/>
    </xf>
    <xf numFmtId="0" fontId="3" fillId="0" borderId="21" xfId="0" applyNumberFormat="1" applyFont="1" applyFill="1" applyBorder="1" applyAlignment="1" applyProtection="1">
      <alignment horizontal="center"/>
    </xf>
    <xf numFmtId="0" fontId="3" fillId="0" borderId="22" xfId="0" applyNumberFormat="1" applyFont="1" applyFill="1" applyBorder="1" applyAlignment="1" applyProtection="1">
      <alignment horizontal="center"/>
    </xf>
    <xf numFmtId="0" fontId="3" fillId="0" borderId="23" xfId="0" applyNumberFormat="1" applyFont="1" applyFill="1" applyBorder="1" applyAlignment="1" applyProtection="1">
      <alignment horizontal="center"/>
    </xf>
    <xf numFmtId="0" fontId="3" fillId="0" borderId="24" xfId="0" applyNumberFormat="1" applyFont="1" applyFill="1" applyBorder="1" applyAlignment="1" applyProtection="1">
      <alignment horizontal="center"/>
    </xf>
    <xf numFmtId="0" fontId="3" fillId="0" borderId="25" xfId="0" applyNumberFormat="1" applyFont="1" applyFill="1" applyBorder="1" applyAlignment="1" applyProtection="1">
      <alignment horizontal="center"/>
    </xf>
    <xf numFmtId="0" fontId="3" fillId="0" borderId="47" xfId="0" applyNumberFormat="1" applyFont="1" applyFill="1" applyBorder="1" applyAlignment="1" applyProtection="1">
      <alignment horizontal="center" vertical="top"/>
    </xf>
    <xf numFmtId="0" fontId="3" fillId="0" borderId="48" xfId="0" applyNumberFormat="1" applyFont="1" applyFill="1" applyBorder="1" applyAlignment="1" applyProtection="1">
      <alignment horizontal="center" vertical="top"/>
    </xf>
    <xf numFmtId="0" fontId="16" fillId="0" borderId="0" xfId="0" applyFont="1" applyAlignment="1">
      <alignment horizontal="left"/>
    </xf>
    <xf numFmtId="0" fontId="3" fillId="0" borderId="19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8" xfId="0" applyNumberFormat="1" applyFont="1" applyFill="1" applyBorder="1" applyAlignment="1" applyProtection="1">
      <alignment horizontal="center" vertical="top" wrapText="1"/>
    </xf>
    <xf numFmtId="0" fontId="3" fillId="0" borderId="46" xfId="0" applyNumberFormat="1" applyFont="1" applyFill="1" applyBorder="1" applyAlignment="1" applyProtection="1">
      <alignment horizontal="center" vertical="top" wrapText="1"/>
    </xf>
    <xf numFmtId="0" fontId="3" fillId="0" borderId="47" xfId="0" applyNumberFormat="1" applyFont="1" applyFill="1" applyBorder="1" applyAlignment="1" applyProtection="1">
      <alignment horizontal="center" vertical="top" wrapText="1"/>
    </xf>
    <xf numFmtId="0" fontId="3" fillId="0" borderId="48" xfId="0" applyNumberFormat="1" applyFont="1" applyFill="1" applyBorder="1" applyAlignment="1" applyProtection="1">
      <alignment horizontal="center" vertical="top" wrapText="1"/>
    </xf>
    <xf numFmtId="0" fontId="3" fillId="0" borderId="19" xfId="0" applyNumberFormat="1" applyFont="1" applyFill="1" applyBorder="1" applyAlignment="1" applyProtection="1">
      <alignment horizontal="center" vertical="top"/>
    </xf>
    <xf numFmtId="0" fontId="3" fillId="0" borderId="17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center" vertical="top"/>
    </xf>
    <xf numFmtId="0" fontId="3" fillId="0" borderId="44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45" xfId="0" applyNumberFormat="1" applyFont="1" applyFill="1" applyBorder="1" applyAlignment="1" applyProtection="1">
      <alignment horizontal="center" vertical="top"/>
    </xf>
    <xf numFmtId="0" fontId="3" fillId="0" borderId="20" xfId="0" applyNumberFormat="1" applyFont="1" applyFill="1" applyBorder="1" applyAlignment="1" applyProtection="1">
      <alignment horizontal="center" vertical="top" wrapText="1"/>
    </xf>
    <xf numFmtId="0" fontId="3" fillId="0" borderId="21" xfId="0" applyNumberFormat="1" applyFont="1" applyFill="1" applyBorder="1" applyAlignment="1" applyProtection="1">
      <alignment horizontal="center" vertical="top" wrapText="1"/>
    </xf>
    <xf numFmtId="0" fontId="3" fillId="0" borderId="22" xfId="0" applyNumberFormat="1" applyFont="1" applyFill="1" applyBorder="1" applyAlignment="1" applyProtection="1">
      <alignment horizontal="center" vertical="top" wrapText="1"/>
    </xf>
    <xf numFmtId="0" fontId="3" fillId="0" borderId="41" xfId="0" applyNumberFormat="1" applyFont="1" applyFill="1" applyBorder="1" applyAlignment="1" applyProtection="1">
      <alignment horizontal="center" vertical="top" wrapText="1"/>
    </xf>
    <xf numFmtId="0" fontId="3" fillId="0" borderId="34" xfId="0" applyNumberFormat="1" applyFont="1" applyFill="1" applyBorder="1" applyAlignment="1" applyProtection="1">
      <alignment horizontal="center" vertical="top"/>
    </xf>
    <xf numFmtId="0" fontId="3" fillId="0" borderId="35" xfId="0" applyNumberFormat="1" applyFont="1" applyFill="1" applyBorder="1" applyAlignment="1" applyProtection="1">
      <alignment horizontal="center" vertical="top"/>
    </xf>
    <xf numFmtId="0" fontId="3" fillId="0" borderId="36" xfId="0" applyNumberFormat="1" applyFont="1" applyFill="1" applyBorder="1" applyAlignment="1" applyProtection="1">
      <alignment horizontal="center" vertical="top"/>
    </xf>
    <xf numFmtId="0" fontId="3" fillId="0" borderId="54" xfId="0" applyNumberFormat="1" applyFont="1" applyFill="1" applyBorder="1" applyAlignment="1" applyProtection="1">
      <alignment horizontal="center" vertical="top"/>
    </xf>
    <xf numFmtId="0" fontId="3" fillId="0" borderId="55" xfId="0" applyNumberFormat="1" applyFont="1" applyFill="1" applyBorder="1" applyAlignment="1" applyProtection="1">
      <alignment horizontal="center" vertical="top"/>
    </xf>
    <xf numFmtId="0" fontId="3" fillId="0" borderId="56" xfId="0" applyNumberFormat="1" applyFont="1" applyFill="1" applyBorder="1" applyAlignment="1" applyProtection="1">
      <alignment horizontal="center" vertical="top"/>
    </xf>
    <xf numFmtId="0" fontId="20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top"/>
    </xf>
    <xf numFmtId="0" fontId="5" fillId="5" borderId="7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0" fillId="5" borderId="0" xfId="0" applyFill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5" borderId="15" xfId="0" applyFill="1" applyBorder="1" applyAlignment="1">
      <alignment horizontal="center" vertical="top" wrapText="1"/>
    </xf>
    <xf numFmtId="0" fontId="0" fillId="5" borderId="0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left" vertical="top" wrapText="1"/>
    </xf>
    <xf numFmtId="0" fontId="1" fillId="5" borderId="1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8" fillId="5" borderId="3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7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2" xfId="0" applyFont="1" applyFill="1" applyBorder="1" applyAlignment="1">
      <alignment vertical="top" wrapText="1"/>
    </xf>
  </cellXfs>
  <cellStyles count="2">
    <cellStyle name="Обычный" xfId="0" builtinId="0"/>
    <cellStyle name="Обычный_tmp1B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"/>
  <sheetViews>
    <sheetView view="pageBreakPreview" zoomScaleSheetLayoutView="100" workbookViewId="0">
      <selection activeCell="V24" sqref="V24"/>
    </sheetView>
  </sheetViews>
  <sheetFormatPr defaultRowHeight="14.4"/>
  <cols>
    <col min="1" max="1" width="9.109375" customWidth="1"/>
    <col min="2" max="2" width="8.44140625" customWidth="1"/>
    <col min="3" max="3" width="6" customWidth="1"/>
    <col min="4" max="4" width="6.88671875" style="30" customWidth="1"/>
    <col min="5" max="5" width="4.5546875" customWidth="1"/>
    <col min="6" max="6" width="10.88671875" customWidth="1"/>
    <col min="7" max="7" width="6.109375" customWidth="1"/>
    <col min="8" max="8" width="4.88671875" style="14" customWidth="1"/>
    <col min="9" max="9" width="6.88671875" style="14" customWidth="1"/>
    <col min="10" max="11" width="5" style="14" customWidth="1"/>
    <col min="12" max="12" width="4.109375" style="14" customWidth="1"/>
    <col min="13" max="13" width="5.5546875" style="14" customWidth="1"/>
    <col min="14" max="14" width="3.88671875" style="14" customWidth="1"/>
    <col min="15" max="15" width="5" style="14" customWidth="1"/>
    <col min="16" max="16" width="3.44140625" style="14" customWidth="1"/>
    <col min="17" max="17" width="5.88671875" style="14" customWidth="1"/>
    <col min="18" max="21" width="9.109375" style="46"/>
    <col min="22" max="23" width="9.109375" style="49"/>
    <col min="24" max="24" width="10.33203125" style="49" customWidth="1"/>
    <col min="25" max="37" width="9.109375" style="49"/>
  </cols>
  <sheetData>
    <row r="1" spans="1:46">
      <c r="R1"/>
      <c r="S1"/>
      <c r="T1"/>
    </row>
    <row r="2" spans="1:46">
      <c r="A2" s="14"/>
      <c r="B2" s="14"/>
      <c r="C2" s="14"/>
      <c r="D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46" ht="19.5" customHeight="1">
      <c r="A3" s="196" t="s">
        <v>205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</row>
    <row r="4" spans="1:46" ht="19.5" customHeight="1">
      <c r="A4" s="197" t="s">
        <v>206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</row>
    <row r="5" spans="1:46" ht="19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</row>
    <row r="6" spans="1:46" ht="19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19.5" customHeight="1">
      <c r="A7" s="58"/>
      <c r="B7" s="195" t="s">
        <v>207</v>
      </c>
      <c r="C7" s="195"/>
      <c r="D7" s="195"/>
      <c r="E7" s="195"/>
      <c r="F7" s="195"/>
      <c r="G7" s="195"/>
      <c r="H7" s="195"/>
      <c r="I7" s="195"/>
      <c r="J7" s="195"/>
      <c r="K7" s="91"/>
      <c r="L7" s="91"/>
      <c r="M7" s="59"/>
      <c r="N7" s="59"/>
      <c r="O7" s="59"/>
      <c r="P7" s="59"/>
      <c r="Q7" s="59"/>
      <c r="R7" s="59"/>
      <c r="S7" s="59"/>
      <c r="T7" s="59"/>
      <c r="U7" s="59"/>
      <c r="V7" s="195" t="s">
        <v>211</v>
      </c>
      <c r="W7" s="195"/>
      <c r="X7" s="195"/>
      <c r="Y7" s="59"/>
      <c r="Z7" s="59"/>
      <c r="AA7" s="59"/>
      <c r="AB7" s="59"/>
      <c r="AC7" s="59"/>
      <c r="AD7" s="59"/>
      <c r="AE7" s="59"/>
      <c r="AF7" s="59"/>
      <c r="AG7" s="59"/>
      <c r="AH7" s="59"/>
      <c r="AL7" s="59"/>
      <c r="AM7" s="59"/>
      <c r="AN7" s="59"/>
      <c r="AO7" s="59"/>
      <c r="AP7" s="59"/>
      <c r="AQ7" s="59"/>
      <c r="AR7" s="59"/>
      <c r="AS7" s="59"/>
      <c r="AT7" s="59"/>
    </row>
    <row r="8" spans="1:46" ht="19.5" customHeight="1">
      <c r="A8" s="59"/>
      <c r="B8" s="195" t="s">
        <v>208</v>
      </c>
      <c r="C8" s="195"/>
      <c r="D8" s="195"/>
      <c r="E8" s="195"/>
      <c r="F8" s="195"/>
      <c r="G8" s="195"/>
      <c r="H8" s="195"/>
      <c r="I8" s="195"/>
      <c r="J8" s="195"/>
      <c r="K8" s="59"/>
      <c r="L8" s="59"/>
      <c r="M8"/>
      <c r="N8"/>
      <c r="O8"/>
      <c r="P8"/>
      <c r="Q8"/>
      <c r="R8"/>
      <c r="S8"/>
      <c r="T8"/>
      <c r="U8"/>
      <c r="V8" s="195" t="s">
        <v>212</v>
      </c>
      <c r="W8" s="195"/>
      <c r="X8" s="195"/>
      <c r="Y8"/>
      <c r="Z8"/>
      <c r="AA8"/>
      <c r="AB8"/>
      <c r="AC8"/>
      <c r="AD8"/>
      <c r="AE8"/>
      <c r="AF8"/>
      <c r="AG8"/>
      <c r="AH8"/>
      <c r="AL8" s="59"/>
      <c r="AM8" s="59"/>
      <c r="AN8" s="59"/>
      <c r="AO8" s="59"/>
      <c r="AP8" s="59"/>
      <c r="AQ8" s="59"/>
      <c r="AR8" s="59"/>
      <c r="AS8" s="59"/>
      <c r="AT8" s="59"/>
    </row>
    <row r="9" spans="1:46" ht="19.5" customHeight="1">
      <c r="A9" s="59"/>
      <c r="B9" s="195" t="s">
        <v>209</v>
      </c>
      <c r="C9" s="195"/>
      <c r="D9" s="195"/>
      <c r="E9" s="195"/>
      <c r="F9" s="195"/>
      <c r="G9" s="195"/>
      <c r="H9" s="195"/>
      <c r="I9" s="195"/>
      <c r="J9" s="195"/>
      <c r="K9" s="195"/>
      <c r="L9" s="195"/>
      <c r="M9"/>
      <c r="N9"/>
      <c r="O9"/>
      <c r="P9"/>
      <c r="Q9"/>
      <c r="R9"/>
      <c r="S9"/>
      <c r="T9"/>
      <c r="U9"/>
      <c r="V9" s="195" t="s">
        <v>103</v>
      </c>
      <c r="W9" s="195"/>
      <c r="X9" s="195"/>
      <c r="Y9"/>
      <c r="Z9"/>
      <c r="AA9"/>
      <c r="AB9"/>
      <c r="AC9"/>
      <c r="AD9"/>
      <c r="AE9"/>
      <c r="AF9"/>
      <c r="AG9"/>
      <c r="AH9"/>
      <c r="AL9" s="59"/>
      <c r="AM9" s="59"/>
      <c r="AN9" s="59"/>
      <c r="AO9" s="59"/>
      <c r="AP9" s="59"/>
      <c r="AQ9" s="59"/>
      <c r="AR9" s="59"/>
      <c r="AS9" s="59"/>
      <c r="AT9" s="59"/>
    </row>
    <row r="10" spans="1:46" ht="19.5" customHeight="1">
      <c r="A10" s="59"/>
      <c r="B10" s="195" t="s">
        <v>147</v>
      </c>
      <c r="C10" s="195"/>
      <c r="D10" s="195"/>
      <c r="E10" s="195"/>
      <c r="F10" s="195"/>
      <c r="G10" s="195"/>
      <c r="H10" s="195"/>
      <c r="I10" s="195"/>
      <c r="J10" s="195"/>
      <c r="K10" s="92"/>
      <c r="L10" s="92"/>
      <c r="M10"/>
      <c r="N10"/>
      <c r="O10"/>
      <c r="P10"/>
      <c r="Q10"/>
      <c r="R10"/>
      <c r="S10"/>
      <c r="T10"/>
      <c r="U10"/>
      <c r="V10" s="59" t="s">
        <v>210</v>
      </c>
      <c r="W10" s="59"/>
      <c r="X10" s="59"/>
      <c r="Y10"/>
      <c r="Z10"/>
      <c r="AA10"/>
      <c r="AB10"/>
      <c r="AC10"/>
      <c r="AD10"/>
      <c r="AE10"/>
      <c r="AF10"/>
      <c r="AG10"/>
      <c r="AH10"/>
      <c r="AL10" s="59"/>
      <c r="AM10" s="59"/>
      <c r="AN10" s="59"/>
      <c r="AO10" s="59"/>
      <c r="AP10" s="59"/>
      <c r="AQ10" s="59"/>
      <c r="AR10" s="59"/>
      <c r="AS10" s="59"/>
      <c r="AT10" s="59"/>
    </row>
    <row r="11" spans="1:46" ht="19.5" customHeight="1">
      <c r="A11" s="59"/>
      <c r="B11" s="195" t="s">
        <v>210</v>
      </c>
      <c r="C11" s="195"/>
      <c r="D11" s="195"/>
      <c r="E11" s="195"/>
      <c r="F11" s="195"/>
      <c r="G11" s="195"/>
      <c r="H11" s="195"/>
      <c r="I11" s="195"/>
      <c r="J11" s="195"/>
      <c r="K11" s="59"/>
      <c r="L11" s="59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</row>
    <row r="12" spans="1:46" ht="19.5" customHeight="1">
      <c r="A12" s="59"/>
      <c r="B12" s="195"/>
      <c r="C12" s="195"/>
      <c r="D12" s="195"/>
      <c r="E12" s="195"/>
      <c r="F12" s="195"/>
      <c r="G12" s="195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</row>
    <row r="13" spans="1:46" ht="19.5" customHeight="1">
      <c r="A13" s="59"/>
      <c r="B13" s="60"/>
      <c r="C13" s="60"/>
      <c r="D13" s="60"/>
      <c r="E13" s="60"/>
      <c r="F13" s="60"/>
      <c r="G13" s="60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</row>
    <row r="14" spans="1:46" ht="19.5" customHeight="1">
      <c r="A14" s="59"/>
      <c r="G14" s="197" t="s">
        <v>213</v>
      </c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60"/>
      <c r="AO14" s="60"/>
      <c r="AP14" s="60"/>
      <c r="AQ14" s="59"/>
      <c r="AR14" s="59"/>
      <c r="AS14" s="59"/>
      <c r="AT14" s="59"/>
    </row>
    <row r="15" spans="1:46" ht="19.5" customHeight="1">
      <c r="A15" s="59"/>
      <c r="B15" s="59"/>
      <c r="C15" s="59"/>
      <c r="D15" s="59"/>
      <c r="E15" s="59"/>
      <c r="F15" s="59"/>
      <c r="G15" s="201" t="s">
        <v>214</v>
      </c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59"/>
      <c r="AJ15" s="59"/>
      <c r="AK15" s="59"/>
      <c r="AL15" s="59"/>
      <c r="AM15" s="59"/>
      <c r="AN15" s="60"/>
      <c r="AO15" s="60"/>
      <c r="AP15" s="60"/>
      <c r="AQ15" s="59"/>
      <c r="AR15" s="59"/>
      <c r="AS15" s="59"/>
      <c r="AT15" s="59"/>
    </row>
    <row r="16" spans="1:46" ht="19.5" customHeight="1">
      <c r="A16" s="59"/>
      <c r="B16" s="59"/>
      <c r="C16" s="59"/>
      <c r="D16" s="59"/>
      <c r="E16" s="59"/>
      <c r="F16" s="59"/>
      <c r="G16" s="197" t="s">
        <v>215</v>
      </c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60"/>
      <c r="AO16" s="60"/>
      <c r="AP16" s="60"/>
      <c r="AQ16" s="59"/>
      <c r="AR16" s="59"/>
      <c r="AS16" s="59"/>
      <c r="AT16" s="59"/>
    </row>
    <row r="17" spans="1:46" ht="19.5" customHeight="1">
      <c r="A17" s="61"/>
      <c r="B17" s="61"/>
      <c r="C17" s="61"/>
      <c r="D17" s="61"/>
      <c r="E17" s="61"/>
      <c r="F17" s="61"/>
      <c r="G17" s="197" t="s">
        <v>216</v>
      </c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</row>
    <row r="18" spans="1:46" ht="19.5" customHeight="1">
      <c r="A18" s="14"/>
      <c r="B18" s="14"/>
      <c r="C18" s="14"/>
      <c r="D18"/>
      <c r="G18" s="202" t="s">
        <v>217</v>
      </c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/>
      <c r="AJ18"/>
      <c r="AK18"/>
    </row>
    <row r="19" spans="1:46" ht="19.5" customHeight="1">
      <c r="A19" s="14"/>
      <c r="B19" s="14"/>
      <c r="C19" s="14"/>
      <c r="D19"/>
      <c r="G19" s="199" t="s">
        <v>134</v>
      </c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/>
      <c r="AJ19"/>
      <c r="AK19"/>
    </row>
    <row r="20" spans="1:46" ht="19.5" customHeight="1">
      <c r="A20" s="14"/>
      <c r="B20" s="14"/>
      <c r="C20" s="14"/>
      <c r="D20"/>
      <c r="G20" s="199" t="s">
        <v>135</v>
      </c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/>
      <c r="AJ20"/>
      <c r="AK20"/>
    </row>
    <row r="21" spans="1:46">
      <c r="A21" s="14"/>
      <c r="B21" s="14"/>
      <c r="C21" s="14"/>
      <c r="D21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/>
      <c r="AJ21"/>
      <c r="AK21"/>
    </row>
    <row r="22" spans="1:46">
      <c r="A22" s="14"/>
      <c r="B22" s="14"/>
      <c r="C22" s="14"/>
      <c r="D2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/>
      <c r="AJ22"/>
      <c r="AK22"/>
    </row>
    <row r="23" spans="1:46">
      <c r="R23"/>
      <c r="S23"/>
      <c r="T23"/>
    </row>
    <row r="24" spans="1:46">
      <c r="R24"/>
      <c r="S24"/>
      <c r="T24"/>
    </row>
    <row r="25" spans="1:46">
      <c r="R25"/>
      <c r="S25"/>
      <c r="T25"/>
    </row>
    <row r="26" spans="1:46">
      <c r="R26"/>
      <c r="S26"/>
      <c r="T26"/>
    </row>
    <row r="27" spans="1:46">
      <c r="G27" s="200" t="s">
        <v>218</v>
      </c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</row>
    <row r="28" spans="1:46">
      <c r="G28" s="200" t="s">
        <v>219</v>
      </c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</row>
    <row r="29" spans="1:46">
      <c r="R29" s="198" t="s">
        <v>220</v>
      </c>
      <c r="S29" s="198"/>
      <c r="T29" s="198"/>
      <c r="U29" s="198"/>
    </row>
    <row r="30" spans="1:46">
      <c r="R30"/>
      <c r="S30"/>
      <c r="T30"/>
    </row>
  </sheetData>
  <mergeCells count="21">
    <mergeCell ref="R29:U29"/>
    <mergeCell ref="G20:U20"/>
    <mergeCell ref="G27:U27"/>
    <mergeCell ref="G28:U28"/>
    <mergeCell ref="G14:U14"/>
    <mergeCell ref="G15:U15"/>
    <mergeCell ref="G16:U16"/>
    <mergeCell ref="G17:U17"/>
    <mergeCell ref="G18:U18"/>
    <mergeCell ref="G19:U19"/>
    <mergeCell ref="A3:X3"/>
    <mergeCell ref="A4:X4"/>
    <mergeCell ref="B7:J7"/>
    <mergeCell ref="B8:J8"/>
    <mergeCell ref="B9:L9"/>
    <mergeCell ref="B12:G12"/>
    <mergeCell ref="B10:J10"/>
    <mergeCell ref="B11:J11"/>
    <mergeCell ref="V7:X7"/>
    <mergeCell ref="V8:X8"/>
    <mergeCell ref="V9:X9"/>
  </mergeCells>
  <pageMargins left="0.35" right="0.28000000000000003" top="0.74803149606299213" bottom="0.3" header="0.31496062992125984" footer="0.31496062992125984"/>
  <pageSetup paperSize="9" scale="84" orientation="landscape" r:id="rId1"/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7"/>
  <sheetViews>
    <sheetView view="pageBreakPreview" zoomScaleSheetLayoutView="100" workbookViewId="0">
      <selection activeCell="H12" sqref="H12"/>
    </sheetView>
  </sheetViews>
  <sheetFormatPr defaultRowHeight="14.4"/>
  <cols>
    <col min="1" max="1" width="4" customWidth="1"/>
    <col min="2" max="2" width="4.6640625" customWidth="1"/>
    <col min="3" max="3" width="3.6640625" customWidth="1"/>
    <col min="4" max="4" width="3.44140625" style="30" customWidth="1"/>
    <col min="5" max="5" width="2.88671875" customWidth="1"/>
    <col min="6" max="6" width="3.44140625" customWidth="1"/>
    <col min="7" max="7" width="2.6640625" customWidth="1"/>
    <col min="8" max="8" width="3.44140625" customWidth="1"/>
    <col min="9" max="9" width="3.6640625" customWidth="1"/>
    <col min="10" max="10" width="4.33203125" customWidth="1"/>
    <col min="11" max="11" width="4.109375" customWidth="1"/>
    <col min="12" max="12" width="3.6640625" customWidth="1"/>
    <col min="13" max="13" width="3.88671875" style="14" customWidth="1"/>
    <col min="14" max="14" width="3.5546875" style="14" customWidth="1"/>
    <col min="15" max="15" width="3.44140625" style="14" customWidth="1"/>
    <col min="16" max="18" width="4" style="14" customWidth="1"/>
    <col min="19" max="19" width="3.6640625" style="14" customWidth="1"/>
    <col min="20" max="20" width="3" style="14" customWidth="1"/>
    <col min="21" max="21" width="4.88671875" style="14" customWidth="1"/>
    <col min="22" max="22" width="4" style="14" customWidth="1"/>
    <col min="23" max="23" width="3.44140625" style="14" customWidth="1"/>
    <col min="24" max="24" width="3.88671875" style="14" customWidth="1"/>
    <col min="25" max="25" width="4.44140625" style="46" customWidth="1"/>
    <col min="26" max="26" width="3.44140625" style="46" customWidth="1"/>
    <col min="27" max="27" width="4.6640625" style="46" customWidth="1"/>
    <col min="28" max="28" width="4.44140625" style="46" customWidth="1"/>
    <col min="29" max="29" width="4.44140625" style="49" customWidth="1"/>
    <col min="30" max="30" width="4.33203125" style="49" customWidth="1"/>
    <col min="31" max="31" width="4" style="49" customWidth="1"/>
    <col min="32" max="32" width="3.88671875" style="49" customWidth="1"/>
    <col min="33" max="33" width="4.44140625" style="49" customWidth="1"/>
    <col min="34" max="34" width="4.6640625" style="49" customWidth="1"/>
    <col min="35" max="35" width="4.5546875" style="49" customWidth="1"/>
    <col min="36" max="36" width="4.44140625" style="49" customWidth="1"/>
    <col min="37" max="37" width="4.6640625" style="49" customWidth="1"/>
    <col min="38" max="38" width="4.88671875" style="49" customWidth="1"/>
    <col min="39" max="39" width="5.33203125" style="49" customWidth="1"/>
    <col min="40" max="40" width="4.44140625" style="49" customWidth="1"/>
    <col min="41" max="41" width="4" style="49" customWidth="1"/>
    <col min="42" max="42" width="4.6640625" style="49" customWidth="1"/>
    <col min="43" max="43" width="6.109375" style="49" customWidth="1"/>
    <col min="44" max="44" width="7" style="49" customWidth="1"/>
    <col min="45" max="45" width="6.33203125" customWidth="1"/>
    <col min="46" max="46" width="4" customWidth="1"/>
    <col min="47" max="47" width="4.88671875" customWidth="1"/>
    <col min="48" max="48" width="5" customWidth="1"/>
    <col min="49" max="49" width="4.6640625" customWidth="1"/>
    <col min="50" max="50" width="4.33203125" customWidth="1"/>
    <col min="51" max="51" width="4.6640625" customWidth="1"/>
    <col min="52" max="52" width="3.33203125" customWidth="1"/>
    <col min="53" max="53" width="4.109375" customWidth="1"/>
  </cols>
  <sheetData>
    <row r="1" spans="1:53">
      <c r="Y1"/>
      <c r="Z1"/>
      <c r="AA1"/>
    </row>
    <row r="2" spans="1:53">
      <c r="L2" s="14"/>
      <c r="Y2" s="14"/>
      <c r="Z2" s="14"/>
      <c r="AA2" s="14"/>
      <c r="AB2" s="14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</row>
    <row r="3" spans="1:53">
      <c r="L3" s="14"/>
      <c r="Y3" s="14"/>
      <c r="Z3" s="14"/>
      <c r="AA3" s="14"/>
      <c r="AB3" s="14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53">
      <c r="L4" s="14"/>
      <c r="Y4" s="14"/>
      <c r="Z4" s="14"/>
      <c r="AA4" s="14"/>
      <c r="AB4" s="1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53">
      <c r="K5" s="218" t="s">
        <v>221</v>
      </c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  <c r="AK5" s="218"/>
      <c r="AL5"/>
      <c r="AM5"/>
      <c r="AN5"/>
      <c r="AO5"/>
      <c r="AP5"/>
      <c r="AQ5"/>
      <c r="AR5"/>
    </row>
    <row r="6" spans="1:53" ht="15" thickBot="1">
      <c r="A6" s="219" t="s">
        <v>104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</row>
    <row r="7" spans="1:53" ht="15" thickBot="1">
      <c r="A7" s="220"/>
      <c r="B7" s="209" t="s">
        <v>105</v>
      </c>
      <c r="C7" s="209"/>
      <c r="D7" s="209"/>
      <c r="E7" s="222"/>
      <c r="F7" s="209" t="s">
        <v>106</v>
      </c>
      <c r="G7" s="209"/>
      <c r="H7" s="209"/>
      <c r="I7" s="209"/>
      <c r="J7" s="209"/>
      <c r="K7" s="223" t="s">
        <v>107</v>
      </c>
      <c r="L7" s="209"/>
      <c r="M7" s="209"/>
      <c r="N7" s="222"/>
      <c r="O7" s="209" t="s">
        <v>108</v>
      </c>
      <c r="P7" s="209"/>
      <c r="Q7" s="209"/>
      <c r="R7" s="209"/>
      <c r="S7" s="223" t="s">
        <v>109</v>
      </c>
      <c r="T7" s="209"/>
      <c r="U7" s="209"/>
      <c r="V7" s="209"/>
      <c r="W7" s="222"/>
      <c r="X7" s="209" t="s">
        <v>110</v>
      </c>
      <c r="Y7" s="209"/>
      <c r="Z7" s="209"/>
      <c r="AA7" s="209"/>
      <c r="AB7" s="224" t="s">
        <v>111</v>
      </c>
      <c r="AC7" s="225"/>
      <c r="AD7" s="225"/>
      <c r="AE7" s="226"/>
      <c r="AF7" s="209" t="s">
        <v>112</v>
      </c>
      <c r="AG7" s="209"/>
      <c r="AH7" s="209"/>
      <c r="AI7" s="209"/>
      <c r="AJ7" s="209"/>
      <c r="AK7" s="223" t="s">
        <v>113</v>
      </c>
      <c r="AL7" s="209"/>
      <c r="AM7" s="209"/>
      <c r="AN7" s="222"/>
      <c r="AO7" s="209" t="s">
        <v>114</v>
      </c>
      <c r="AP7" s="209"/>
      <c r="AQ7" s="209"/>
      <c r="AR7" s="209"/>
      <c r="AS7" s="227" t="s">
        <v>115</v>
      </c>
      <c r="AT7" s="228"/>
      <c r="AU7" s="228"/>
      <c r="AV7" s="228"/>
      <c r="AW7" s="229"/>
      <c r="AX7" s="223" t="s">
        <v>116</v>
      </c>
      <c r="AY7" s="209"/>
      <c r="AZ7" s="209"/>
      <c r="BA7" s="222"/>
    </row>
    <row r="8" spans="1:53" ht="15" thickBot="1">
      <c r="A8" s="221"/>
      <c r="B8" s="74">
        <v>1</v>
      </c>
      <c r="C8" s="75">
        <v>2</v>
      </c>
      <c r="D8" s="75">
        <v>3</v>
      </c>
      <c r="E8" s="76">
        <v>4</v>
      </c>
      <c r="F8" s="77">
        <v>5</v>
      </c>
      <c r="G8" s="75">
        <v>6</v>
      </c>
      <c r="H8" s="75">
        <v>7</v>
      </c>
      <c r="I8" s="75">
        <v>8</v>
      </c>
      <c r="J8" s="78">
        <v>9</v>
      </c>
      <c r="K8" s="74">
        <v>10</v>
      </c>
      <c r="L8" s="75">
        <v>11</v>
      </c>
      <c r="M8" s="75">
        <v>12</v>
      </c>
      <c r="N8" s="76">
        <v>13</v>
      </c>
      <c r="O8" s="77">
        <v>14</v>
      </c>
      <c r="P8" s="75">
        <v>15</v>
      </c>
      <c r="Q8" s="75">
        <v>16</v>
      </c>
      <c r="R8" s="78">
        <v>17</v>
      </c>
      <c r="S8" s="74">
        <v>18</v>
      </c>
      <c r="T8" s="75">
        <v>19</v>
      </c>
      <c r="U8" s="75">
        <v>20</v>
      </c>
      <c r="V8" s="75">
        <v>21</v>
      </c>
      <c r="W8" s="76">
        <v>22</v>
      </c>
      <c r="X8" s="77">
        <v>23</v>
      </c>
      <c r="Y8" s="75">
        <v>24</v>
      </c>
      <c r="Z8" s="75">
        <v>25</v>
      </c>
      <c r="AA8" s="78">
        <v>26</v>
      </c>
      <c r="AB8" s="74">
        <v>27</v>
      </c>
      <c r="AC8" s="75">
        <v>28</v>
      </c>
      <c r="AD8" s="75">
        <v>29</v>
      </c>
      <c r="AE8" s="76">
        <v>30</v>
      </c>
      <c r="AF8" s="77">
        <v>31</v>
      </c>
      <c r="AG8" s="75">
        <v>32</v>
      </c>
      <c r="AH8" s="75">
        <v>33</v>
      </c>
      <c r="AI8" s="75">
        <v>34</v>
      </c>
      <c r="AJ8" s="78">
        <v>35</v>
      </c>
      <c r="AK8" s="74">
        <v>36</v>
      </c>
      <c r="AL8" s="75">
        <v>37</v>
      </c>
      <c r="AM8" s="75">
        <v>38</v>
      </c>
      <c r="AN8" s="76">
        <v>39</v>
      </c>
      <c r="AO8" s="77">
        <v>40</v>
      </c>
      <c r="AP8" s="75">
        <v>41</v>
      </c>
      <c r="AQ8" s="75">
        <v>42</v>
      </c>
      <c r="AR8" s="78">
        <v>43</v>
      </c>
      <c r="AS8" s="74">
        <v>44</v>
      </c>
      <c r="AT8" s="75">
        <v>45</v>
      </c>
      <c r="AU8" s="75">
        <v>46</v>
      </c>
      <c r="AV8" s="75">
        <v>47</v>
      </c>
      <c r="AW8" s="76">
        <v>48</v>
      </c>
      <c r="AX8" s="74">
        <v>49</v>
      </c>
      <c r="AY8" s="75">
        <v>50</v>
      </c>
      <c r="AZ8" s="75">
        <v>51</v>
      </c>
      <c r="BA8" s="76">
        <v>52</v>
      </c>
    </row>
    <row r="9" spans="1:53">
      <c r="A9" s="221"/>
      <c r="B9" s="79">
        <v>1</v>
      </c>
      <c r="C9" s="80">
        <v>8</v>
      </c>
      <c r="D9" s="80">
        <v>15</v>
      </c>
      <c r="E9" s="81">
        <v>22</v>
      </c>
      <c r="F9" s="82">
        <v>29</v>
      </c>
      <c r="G9" s="80">
        <v>6</v>
      </c>
      <c r="H9" s="80">
        <v>13</v>
      </c>
      <c r="I9" s="80">
        <v>20</v>
      </c>
      <c r="J9" s="83">
        <v>27</v>
      </c>
      <c r="K9" s="79">
        <v>3</v>
      </c>
      <c r="L9" s="80">
        <v>10</v>
      </c>
      <c r="M9" s="80">
        <v>17</v>
      </c>
      <c r="N9" s="81">
        <v>24</v>
      </c>
      <c r="O9" s="82">
        <v>1</v>
      </c>
      <c r="P9" s="80">
        <v>8</v>
      </c>
      <c r="Q9" s="80">
        <v>15</v>
      </c>
      <c r="R9" s="83">
        <v>22</v>
      </c>
      <c r="S9" s="79">
        <v>29</v>
      </c>
      <c r="T9" s="80">
        <v>5</v>
      </c>
      <c r="U9" s="80">
        <v>12</v>
      </c>
      <c r="V9" s="80">
        <v>19</v>
      </c>
      <c r="W9" s="81">
        <v>26</v>
      </c>
      <c r="X9" s="82">
        <v>2</v>
      </c>
      <c r="Y9" s="80">
        <v>9</v>
      </c>
      <c r="Z9" s="80">
        <v>16</v>
      </c>
      <c r="AA9" s="83">
        <v>23</v>
      </c>
      <c r="AB9" s="79">
        <v>2</v>
      </c>
      <c r="AC9" s="80">
        <v>9</v>
      </c>
      <c r="AD9" s="80">
        <v>16</v>
      </c>
      <c r="AE9" s="81">
        <v>23</v>
      </c>
      <c r="AF9" s="82">
        <v>30</v>
      </c>
      <c r="AG9" s="80">
        <v>6</v>
      </c>
      <c r="AH9" s="80">
        <v>13</v>
      </c>
      <c r="AI9" s="80">
        <v>20</v>
      </c>
      <c r="AJ9" s="83">
        <v>27</v>
      </c>
      <c r="AK9" s="79">
        <v>4</v>
      </c>
      <c r="AL9" s="80">
        <v>11</v>
      </c>
      <c r="AM9" s="80">
        <v>18</v>
      </c>
      <c r="AN9" s="81">
        <v>25</v>
      </c>
      <c r="AO9" s="82">
        <v>1</v>
      </c>
      <c r="AP9" s="80">
        <v>8</v>
      </c>
      <c r="AQ9" s="80">
        <v>15</v>
      </c>
      <c r="AR9" s="83">
        <v>22</v>
      </c>
      <c r="AS9" s="79">
        <v>29</v>
      </c>
      <c r="AT9" s="80">
        <v>6</v>
      </c>
      <c r="AU9" s="80">
        <v>13</v>
      </c>
      <c r="AV9" s="80">
        <v>20</v>
      </c>
      <c r="AW9" s="81">
        <v>27</v>
      </c>
      <c r="AX9" s="79">
        <v>3</v>
      </c>
      <c r="AY9" s="80">
        <v>10</v>
      </c>
      <c r="AZ9" s="80">
        <v>17</v>
      </c>
      <c r="BA9" s="81">
        <v>24</v>
      </c>
    </row>
    <row r="10" spans="1:53" ht="15" thickBot="1">
      <c r="A10" s="221"/>
      <c r="B10" s="84">
        <v>7</v>
      </c>
      <c r="C10" s="85">
        <v>14</v>
      </c>
      <c r="D10" s="85">
        <v>21</v>
      </c>
      <c r="E10" s="86">
        <v>28</v>
      </c>
      <c r="F10" s="87">
        <v>5</v>
      </c>
      <c r="G10" s="85">
        <v>12</v>
      </c>
      <c r="H10" s="85">
        <v>19</v>
      </c>
      <c r="I10" s="85">
        <v>26</v>
      </c>
      <c r="J10" s="88">
        <v>2</v>
      </c>
      <c r="K10" s="84">
        <v>9</v>
      </c>
      <c r="L10" s="85">
        <v>16</v>
      </c>
      <c r="M10" s="85">
        <v>23</v>
      </c>
      <c r="N10" s="86">
        <v>30</v>
      </c>
      <c r="O10" s="87">
        <v>7</v>
      </c>
      <c r="P10" s="85">
        <v>14</v>
      </c>
      <c r="Q10" s="85">
        <v>21</v>
      </c>
      <c r="R10" s="88">
        <v>28</v>
      </c>
      <c r="S10" s="84">
        <v>4</v>
      </c>
      <c r="T10" s="85">
        <v>11</v>
      </c>
      <c r="U10" s="85">
        <v>18</v>
      </c>
      <c r="V10" s="85">
        <v>25</v>
      </c>
      <c r="W10" s="86">
        <v>1</v>
      </c>
      <c r="X10" s="87">
        <v>8</v>
      </c>
      <c r="Y10" s="85">
        <v>15</v>
      </c>
      <c r="Z10" s="85">
        <v>22</v>
      </c>
      <c r="AA10" s="88">
        <v>1</v>
      </c>
      <c r="AB10" s="84">
        <v>8</v>
      </c>
      <c r="AC10" s="85">
        <v>15</v>
      </c>
      <c r="AD10" s="85">
        <v>22</v>
      </c>
      <c r="AE10" s="86">
        <v>29</v>
      </c>
      <c r="AF10" s="87">
        <v>5</v>
      </c>
      <c r="AG10" s="85">
        <v>12</v>
      </c>
      <c r="AH10" s="85">
        <v>19</v>
      </c>
      <c r="AI10" s="85">
        <v>26</v>
      </c>
      <c r="AJ10" s="88">
        <v>3</v>
      </c>
      <c r="AK10" s="84">
        <v>10</v>
      </c>
      <c r="AL10" s="85">
        <v>17</v>
      </c>
      <c r="AM10" s="85">
        <v>24</v>
      </c>
      <c r="AN10" s="86">
        <v>31</v>
      </c>
      <c r="AO10" s="87">
        <v>7</v>
      </c>
      <c r="AP10" s="85">
        <v>14</v>
      </c>
      <c r="AQ10" s="85">
        <v>21</v>
      </c>
      <c r="AR10" s="88">
        <v>28</v>
      </c>
      <c r="AS10" s="84">
        <v>5</v>
      </c>
      <c r="AT10" s="85">
        <v>12</v>
      </c>
      <c r="AU10" s="85">
        <v>19</v>
      </c>
      <c r="AV10" s="85">
        <v>26</v>
      </c>
      <c r="AW10" s="86">
        <v>2</v>
      </c>
      <c r="AX10" s="84">
        <v>9</v>
      </c>
      <c r="AY10" s="85">
        <v>16</v>
      </c>
      <c r="AZ10" s="85">
        <v>23</v>
      </c>
      <c r="BA10" s="86">
        <v>31</v>
      </c>
    </row>
    <row r="11" spans="1:53" ht="15" thickBot="1">
      <c r="A11" s="62" t="s">
        <v>117</v>
      </c>
      <c r="B11" s="82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>
        <v>20</v>
      </c>
      <c r="V11" s="140" t="s">
        <v>223</v>
      </c>
      <c r="W11" s="140" t="s">
        <v>223</v>
      </c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M11" s="140">
        <v>16</v>
      </c>
      <c r="AN11" s="140" t="s">
        <v>224</v>
      </c>
      <c r="AO11" s="140" t="s">
        <v>225</v>
      </c>
      <c r="AP11" s="140" t="s">
        <v>225</v>
      </c>
      <c r="AQ11" s="140" t="s">
        <v>226</v>
      </c>
      <c r="AR11" s="80" t="s">
        <v>226</v>
      </c>
      <c r="AS11" s="80" t="s">
        <v>223</v>
      </c>
      <c r="AT11" s="80" t="s">
        <v>223</v>
      </c>
      <c r="AU11" s="80" t="s">
        <v>223</v>
      </c>
      <c r="AV11" s="80" t="s">
        <v>223</v>
      </c>
      <c r="AW11" s="80" t="s">
        <v>223</v>
      </c>
      <c r="AX11" s="80" t="s">
        <v>223</v>
      </c>
      <c r="AY11" s="80" t="s">
        <v>223</v>
      </c>
      <c r="AZ11" s="80" t="s">
        <v>223</v>
      </c>
      <c r="BA11" s="80" t="s">
        <v>223</v>
      </c>
    </row>
    <row r="12" spans="1:53" ht="15" thickBot="1">
      <c r="A12" s="62" t="s">
        <v>119</v>
      </c>
      <c r="B12" s="89"/>
      <c r="C12" s="139"/>
      <c r="D12" s="139"/>
      <c r="E12" s="139"/>
      <c r="F12" s="139"/>
      <c r="G12" s="139">
        <v>6</v>
      </c>
      <c r="H12" s="139" t="s">
        <v>120</v>
      </c>
      <c r="I12" s="139" t="s">
        <v>120</v>
      </c>
      <c r="J12" s="139" t="s">
        <v>223</v>
      </c>
      <c r="K12" s="139" t="s">
        <v>223</v>
      </c>
      <c r="L12" s="139"/>
      <c r="M12" s="139"/>
      <c r="N12" s="139"/>
      <c r="O12" s="140"/>
      <c r="P12" s="140"/>
      <c r="Q12" s="139"/>
      <c r="R12" s="139"/>
      <c r="S12" s="139"/>
      <c r="T12" s="139"/>
      <c r="U12" s="139"/>
      <c r="V12" s="139"/>
      <c r="W12" s="139">
        <v>12</v>
      </c>
      <c r="X12" s="131" t="s">
        <v>120</v>
      </c>
      <c r="Y12" s="131" t="s">
        <v>227</v>
      </c>
      <c r="Z12" s="131" t="s">
        <v>227</v>
      </c>
      <c r="AA12" s="139" t="s">
        <v>120</v>
      </c>
      <c r="AB12" s="139" t="s">
        <v>227</v>
      </c>
      <c r="AC12" s="139" t="s">
        <v>227</v>
      </c>
      <c r="AD12" s="139" t="s">
        <v>120</v>
      </c>
      <c r="AE12" s="139" t="s">
        <v>120</v>
      </c>
      <c r="AF12" s="139" t="s">
        <v>120</v>
      </c>
      <c r="AG12" s="139" t="s">
        <v>120</v>
      </c>
      <c r="AH12" s="139" t="s">
        <v>227</v>
      </c>
      <c r="AI12" s="139" t="s">
        <v>227</v>
      </c>
      <c r="AJ12" s="139" t="s">
        <v>227</v>
      </c>
      <c r="AK12" s="139" t="s">
        <v>227</v>
      </c>
      <c r="AL12" s="139" t="s">
        <v>227</v>
      </c>
      <c r="AM12" s="139" t="s">
        <v>227</v>
      </c>
      <c r="AN12" s="139" t="s">
        <v>227</v>
      </c>
      <c r="AO12" s="139" t="s">
        <v>227</v>
      </c>
      <c r="AP12" s="149" t="s">
        <v>118</v>
      </c>
      <c r="AQ12" s="139" t="s">
        <v>228</v>
      </c>
      <c r="AR12" s="139" t="s">
        <v>229</v>
      </c>
      <c r="AS12" s="80" t="s">
        <v>223</v>
      </c>
      <c r="AT12" s="80" t="s">
        <v>223</v>
      </c>
      <c r="AU12" s="80" t="s">
        <v>223</v>
      </c>
      <c r="AV12" s="80" t="s">
        <v>223</v>
      </c>
      <c r="AW12" s="80" t="s">
        <v>223</v>
      </c>
      <c r="AX12" s="80" t="s">
        <v>223</v>
      </c>
      <c r="AY12" s="80" t="s">
        <v>223</v>
      </c>
      <c r="AZ12" s="80" t="s">
        <v>223</v>
      </c>
      <c r="BA12" s="80" t="s">
        <v>223</v>
      </c>
    </row>
    <row r="13" spans="1:53" ht="15" thickBot="1">
      <c r="A13" s="63" t="s">
        <v>122</v>
      </c>
      <c r="B13" s="89"/>
      <c r="C13" s="90"/>
      <c r="D13" s="139"/>
      <c r="E13" s="139"/>
      <c r="F13" s="139"/>
      <c r="G13" s="139">
        <v>6</v>
      </c>
      <c r="H13" s="139" t="s">
        <v>120</v>
      </c>
      <c r="I13" s="139" t="s">
        <v>227</v>
      </c>
      <c r="J13" s="139" t="s">
        <v>227</v>
      </c>
      <c r="K13" s="139" t="s">
        <v>120</v>
      </c>
      <c r="L13" s="139" t="s">
        <v>227</v>
      </c>
      <c r="M13" s="139" t="s">
        <v>227</v>
      </c>
      <c r="N13" s="139" t="s">
        <v>120</v>
      </c>
      <c r="O13" s="139" t="s">
        <v>227</v>
      </c>
      <c r="P13" s="139" t="s">
        <v>227</v>
      </c>
      <c r="Q13" s="148" t="s">
        <v>118</v>
      </c>
      <c r="R13" s="139" t="s">
        <v>223</v>
      </c>
      <c r="S13" s="139" t="s">
        <v>223</v>
      </c>
      <c r="T13" s="139"/>
      <c r="U13" s="139"/>
      <c r="V13" s="139"/>
      <c r="W13" s="139"/>
      <c r="X13" s="139"/>
      <c r="Y13" s="139">
        <v>6</v>
      </c>
      <c r="Z13" s="131" t="s">
        <v>120</v>
      </c>
      <c r="AA13" s="139" t="s">
        <v>227</v>
      </c>
      <c r="AB13" s="139" t="s">
        <v>227</v>
      </c>
      <c r="AC13" s="139" t="s">
        <v>120</v>
      </c>
      <c r="AD13" s="139" t="s">
        <v>227</v>
      </c>
      <c r="AE13" s="139" t="s">
        <v>227</v>
      </c>
      <c r="AF13" s="139" t="s">
        <v>227</v>
      </c>
      <c r="AG13" s="139" t="s">
        <v>120</v>
      </c>
      <c r="AH13" s="139" t="s">
        <v>120</v>
      </c>
      <c r="AI13" s="139" t="s">
        <v>120</v>
      </c>
      <c r="AJ13" s="139" t="s">
        <v>120</v>
      </c>
      <c r="AK13" s="139" t="s">
        <v>227</v>
      </c>
      <c r="AL13" s="139" t="s">
        <v>227</v>
      </c>
      <c r="AM13" s="139" t="s">
        <v>227</v>
      </c>
      <c r="AN13" s="139" t="s">
        <v>227</v>
      </c>
      <c r="AO13" s="139" t="s">
        <v>227</v>
      </c>
      <c r="AP13" s="139" t="s">
        <v>227</v>
      </c>
      <c r="AQ13" s="139" t="s">
        <v>228</v>
      </c>
      <c r="AR13" s="90" t="s">
        <v>230</v>
      </c>
      <c r="AS13" s="80"/>
      <c r="AT13" s="80"/>
      <c r="AU13" s="80"/>
      <c r="AV13" s="80"/>
      <c r="AW13" s="80"/>
      <c r="AX13" s="80"/>
      <c r="AY13" s="80"/>
      <c r="AZ13" s="80"/>
      <c r="BA13" s="80"/>
    </row>
    <row r="14" spans="1:53" ht="15" thickBo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</row>
    <row r="15" spans="1:53" ht="15" thickBot="1">
      <c r="A15" s="64"/>
      <c r="B15" s="65"/>
      <c r="C15" s="64"/>
      <c r="D15" s="210" t="s">
        <v>231</v>
      </c>
      <c r="E15" s="210"/>
      <c r="F15" s="210"/>
      <c r="G15" s="210"/>
      <c r="H15" s="210"/>
      <c r="I15" s="210"/>
      <c r="J15" s="210"/>
      <c r="K15" s="64"/>
      <c r="L15" s="64"/>
      <c r="M15" s="64"/>
      <c r="N15" s="62" t="s">
        <v>118</v>
      </c>
      <c r="P15" s="210" t="s">
        <v>123</v>
      </c>
      <c r="Q15" s="210"/>
      <c r="R15" s="210"/>
      <c r="S15" s="210"/>
      <c r="T15" s="210"/>
      <c r="U15" s="210"/>
      <c r="V15" s="210"/>
      <c r="W15" s="64"/>
      <c r="X15" s="64"/>
      <c r="Y15" s="64"/>
      <c r="Z15" s="62" t="s">
        <v>223</v>
      </c>
      <c r="AB15" s="64" t="s">
        <v>234</v>
      </c>
      <c r="AC15" s="64"/>
      <c r="AD15" s="64"/>
      <c r="AE15" s="64"/>
      <c r="AF15" s="66"/>
      <c r="AG15" s="66"/>
      <c r="AH15" s="65" t="s">
        <v>120</v>
      </c>
      <c r="AI15" s="67"/>
      <c r="AJ15" s="64" t="s">
        <v>236</v>
      </c>
      <c r="AK15" s="64"/>
      <c r="AL15" s="64"/>
      <c r="AM15" s="64"/>
      <c r="AN15" s="64"/>
      <c r="AO15" s="64"/>
      <c r="AP15" s="64"/>
      <c r="AQ15" s="66"/>
      <c r="AR15" s="66"/>
      <c r="AS15" s="66"/>
      <c r="AT15" s="66"/>
      <c r="AU15" s="66"/>
      <c r="AV15" s="66"/>
      <c r="AW15" s="66"/>
      <c r="AX15" s="66"/>
      <c r="AY15" s="64"/>
      <c r="AZ15" s="64"/>
      <c r="BA15" s="64"/>
    </row>
    <row r="16" spans="1:53" ht="15" thickBot="1">
      <c r="A16" s="64"/>
      <c r="B16" s="170" t="s">
        <v>224</v>
      </c>
      <c r="D16" s="232" t="s">
        <v>232</v>
      </c>
      <c r="E16" s="232"/>
      <c r="F16" s="232"/>
      <c r="G16" s="232"/>
      <c r="H16" s="232"/>
      <c r="I16" s="232"/>
      <c r="J16" s="232"/>
      <c r="K16" s="64"/>
      <c r="L16" s="64"/>
      <c r="M16" s="64"/>
      <c r="N16" s="65" t="s">
        <v>226</v>
      </c>
      <c r="O16"/>
      <c r="P16" s="210" t="s">
        <v>233</v>
      </c>
      <c r="Q16" s="210"/>
      <c r="R16" s="210"/>
      <c r="S16" s="210"/>
      <c r="T16" s="210"/>
      <c r="U16" s="210"/>
      <c r="V16" s="210"/>
      <c r="W16" s="64"/>
      <c r="X16" s="59"/>
      <c r="Y16" s="64"/>
      <c r="Z16" s="62" t="s">
        <v>121</v>
      </c>
      <c r="AA16" s="147"/>
      <c r="AB16" s="64" t="s">
        <v>235</v>
      </c>
      <c r="AC16" s="64"/>
      <c r="AD16" s="64"/>
      <c r="AE16" s="64"/>
      <c r="AF16" s="66"/>
      <c r="AG16" s="66"/>
      <c r="AH16" s="65" t="s">
        <v>227</v>
      </c>
      <c r="AI16" s="64"/>
      <c r="AJ16" s="210" t="s">
        <v>237</v>
      </c>
      <c r="AK16" s="210"/>
      <c r="AL16" s="210"/>
      <c r="AM16" s="210"/>
      <c r="AN16" s="210"/>
      <c r="AO16" s="210"/>
      <c r="AP16" s="210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</row>
    <row r="17" spans="1:53">
      <c r="A17" s="64"/>
      <c r="K17" s="64"/>
      <c r="L17" s="64"/>
      <c r="M17" s="64"/>
      <c r="T17" s="64"/>
      <c r="U17" s="64"/>
      <c r="V17" s="64"/>
      <c r="W17" s="64"/>
      <c r="X17" s="59"/>
      <c r="Y17" s="64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</row>
    <row r="18" spans="1:53">
      <c r="A18" s="64"/>
      <c r="K18" s="64"/>
      <c r="L18" s="64"/>
      <c r="M18" s="64"/>
      <c r="T18" s="64"/>
      <c r="U18" s="64"/>
      <c r="V18" s="64"/>
      <c r="W18" s="64"/>
      <c r="X18" s="59"/>
      <c r="Y18" s="64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64"/>
      <c r="AM18" s="59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</row>
    <row r="19" spans="1:53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 t="s">
        <v>124</v>
      </c>
      <c r="U19" s="64"/>
      <c r="V19" s="64"/>
      <c r="W19" s="64"/>
      <c r="X19" s="64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</row>
    <row r="20" spans="1:53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197" t="s">
        <v>222</v>
      </c>
      <c r="W20" s="197"/>
      <c r="X20" s="197"/>
      <c r="Y20" s="197"/>
      <c r="Z20" s="197"/>
      <c r="AA20" s="197"/>
      <c r="AB20" s="197"/>
      <c r="AC20" s="197"/>
      <c r="AD20" s="197"/>
      <c r="AE20" s="59"/>
      <c r="AF20" s="59"/>
      <c r="AG20" s="59"/>
      <c r="AH20" s="59"/>
      <c r="AI20" s="59"/>
      <c r="AJ20" s="59"/>
      <c r="AK20" s="59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X20" s="64"/>
      <c r="AY20" s="64"/>
      <c r="AZ20" s="64"/>
      <c r="BA20" s="64"/>
    </row>
    <row r="21" spans="1:53" ht="15" thickBo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X21" s="64"/>
      <c r="AY21" s="64"/>
      <c r="AZ21" s="64"/>
      <c r="BA21" s="64"/>
    </row>
    <row r="22" spans="1:53" ht="27" customHeight="1" thickBot="1">
      <c r="A22" s="239" t="s">
        <v>125</v>
      </c>
      <c r="B22" s="240"/>
      <c r="C22" s="240"/>
      <c r="D22" s="241"/>
      <c r="E22" s="233" t="s">
        <v>238</v>
      </c>
      <c r="F22" s="234"/>
      <c r="G22" s="234"/>
      <c r="H22" s="234"/>
      <c r="I22" s="234"/>
      <c r="J22" s="234"/>
      <c r="K22" s="235"/>
      <c r="L22" s="233" t="s">
        <v>233</v>
      </c>
      <c r="M22" s="234"/>
      <c r="N22" s="234"/>
      <c r="O22" s="235"/>
      <c r="P22" s="245" t="s">
        <v>241</v>
      </c>
      <c r="Q22" s="246"/>
      <c r="R22" s="246"/>
      <c r="S22" s="246"/>
      <c r="T22" s="246"/>
      <c r="U22" s="246"/>
      <c r="V22" s="246"/>
      <c r="W22" s="246"/>
      <c r="X22" s="246"/>
      <c r="Y22" s="246"/>
      <c r="Z22" s="247"/>
      <c r="AA22" s="233" t="s">
        <v>235</v>
      </c>
      <c r="AB22" s="234"/>
      <c r="AC22" s="234"/>
      <c r="AD22" s="235"/>
      <c r="AE22" s="233" t="s">
        <v>123</v>
      </c>
      <c r="AF22" s="234"/>
      <c r="AG22" s="235"/>
      <c r="AH22" s="248" t="s">
        <v>234</v>
      </c>
      <c r="AI22" s="213"/>
      <c r="AJ22" s="214"/>
      <c r="AK22" s="248" t="s">
        <v>244</v>
      </c>
      <c r="AL22" s="213"/>
      <c r="AM22" s="214"/>
      <c r="AN22" s="69"/>
      <c r="AO22" s="69"/>
      <c r="AP22" s="69"/>
      <c r="AQ22" s="69"/>
      <c r="AR22" s="69"/>
      <c r="AS22" s="64"/>
      <c r="AT22" s="69"/>
      <c r="AU22" s="69"/>
      <c r="AV22" s="64"/>
      <c r="AX22" s="64"/>
      <c r="AY22" s="64"/>
      <c r="AZ22" s="64"/>
      <c r="BA22" s="64"/>
    </row>
    <row r="23" spans="1:53" ht="16.5" customHeight="1" thickBot="1">
      <c r="A23" s="242"/>
      <c r="B23" s="243"/>
      <c r="C23" s="243"/>
      <c r="D23" s="244"/>
      <c r="E23" s="215" t="s">
        <v>239</v>
      </c>
      <c r="F23" s="217"/>
      <c r="G23" s="216"/>
      <c r="H23" s="215" t="s">
        <v>240</v>
      </c>
      <c r="I23" s="216"/>
      <c r="J23" s="215" t="s">
        <v>128</v>
      </c>
      <c r="K23" s="216"/>
      <c r="L23" s="236"/>
      <c r="M23" s="237"/>
      <c r="N23" s="237"/>
      <c r="O23" s="238"/>
      <c r="P23" s="245" t="s">
        <v>243</v>
      </c>
      <c r="Q23" s="246"/>
      <c r="R23" s="246"/>
      <c r="S23" s="246"/>
      <c r="T23" s="246"/>
      <c r="U23" s="247"/>
      <c r="V23" s="230" t="s">
        <v>242</v>
      </c>
      <c r="W23" s="230"/>
      <c r="X23" s="230"/>
      <c r="Y23" s="230"/>
      <c r="Z23" s="231"/>
      <c r="AA23" s="236"/>
      <c r="AB23" s="237"/>
      <c r="AC23" s="237"/>
      <c r="AD23" s="238"/>
      <c r="AE23" s="236"/>
      <c r="AF23" s="237"/>
      <c r="AG23" s="238"/>
      <c r="AH23" s="249"/>
      <c r="AI23" s="250"/>
      <c r="AJ23" s="251"/>
      <c r="AK23" s="249"/>
      <c r="AL23" s="250"/>
      <c r="AM23" s="251"/>
      <c r="AN23" s="69"/>
      <c r="AO23" s="69"/>
      <c r="AP23" s="69"/>
      <c r="AQ23" s="69"/>
      <c r="AR23" s="69"/>
      <c r="AS23" s="64"/>
      <c r="AT23" s="69"/>
      <c r="AU23" s="69"/>
      <c r="AV23" s="64"/>
      <c r="AX23" s="64"/>
      <c r="AY23" s="64"/>
      <c r="AZ23" s="64"/>
      <c r="BA23" s="64"/>
    </row>
    <row r="24" spans="1:53" ht="15" thickBot="1">
      <c r="A24" s="204" t="s">
        <v>117</v>
      </c>
      <c r="B24" s="205"/>
      <c r="C24" s="205"/>
      <c r="D24" s="206"/>
      <c r="E24" s="207">
        <v>36</v>
      </c>
      <c r="F24" s="208"/>
      <c r="G24" s="208"/>
      <c r="H24" s="215">
        <f>E24*36</f>
        <v>1296</v>
      </c>
      <c r="I24" s="216"/>
      <c r="J24" s="217">
        <f>H24/24</f>
        <v>54</v>
      </c>
      <c r="K24" s="216"/>
      <c r="L24" s="215">
        <v>2</v>
      </c>
      <c r="M24" s="217"/>
      <c r="N24" s="217"/>
      <c r="O24" s="216"/>
      <c r="P24" s="207">
        <v>2</v>
      </c>
      <c r="Q24" s="208"/>
      <c r="R24" s="208"/>
      <c r="S24" s="208"/>
      <c r="T24" s="208"/>
      <c r="U24" s="211"/>
      <c r="V24" s="207">
        <v>0</v>
      </c>
      <c r="W24" s="208"/>
      <c r="X24" s="208"/>
      <c r="Y24" s="208"/>
      <c r="Z24" s="211"/>
      <c r="AA24" s="207">
        <v>0</v>
      </c>
      <c r="AB24" s="208"/>
      <c r="AC24" s="208"/>
      <c r="AD24" s="211"/>
      <c r="AE24" s="207">
        <v>1</v>
      </c>
      <c r="AF24" s="208"/>
      <c r="AG24" s="211"/>
      <c r="AH24" s="212">
        <v>11</v>
      </c>
      <c r="AI24" s="213"/>
      <c r="AJ24" s="214"/>
      <c r="AK24" s="212">
        <f>E24+L24+P24+V24+AA24+AE24+AH24</f>
        <v>52</v>
      </c>
      <c r="AL24" s="213"/>
      <c r="AM24" s="214"/>
      <c r="AN24" s="69"/>
      <c r="AO24" s="69"/>
      <c r="AP24" s="69"/>
      <c r="AQ24" s="69"/>
      <c r="AR24" s="69"/>
      <c r="AS24" s="64"/>
      <c r="AT24" s="69"/>
      <c r="AU24" s="69"/>
      <c r="AV24" s="64"/>
      <c r="AZ24" s="64"/>
      <c r="BA24" s="64"/>
    </row>
    <row r="25" spans="1:53" ht="15" thickBot="1">
      <c r="A25" s="204" t="s">
        <v>119</v>
      </c>
      <c r="B25" s="205"/>
      <c r="C25" s="205"/>
      <c r="D25" s="206"/>
      <c r="E25" s="207">
        <v>18</v>
      </c>
      <c r="F25" s="208"/>
      <c r="G25" s="208"/>
      <c r="H25" s="215">
        <f t="shared" ref="H25:H26" si="0">E25*36</f>
        <v>648</v>
      </c>
      <c r="I25" s="216"/>
      <c r="J25" s="217">
        <f t="shared" ref="J25:J26" si="1">H25/24</f>
        <v>27</v>
      </c>
      <c r="K25" s="216"/>
      <c r="L25" s="215">
        <v>1</v>
      </c>
      <c r="M25" s="217"/>
      <c r="N25" s="217"/>
      <c r="O25" s="216"/>
      <c r="P25" s="207">
        <v>8</v>
      </c>
      <c r="Q25" s="208"/>
      <c r="R25" s="208"/>
      <c r="S25" s="208"/>
      <c r="T25" s="208"/>
      <c r="U25" s="211"/>
      <c r="V25" s="207">
        <v>12</v>
      </c>
      <c r="W25" s="208"/>
      <c r="X25" s="208"/>
      <c r="Y25" s="208"/>
      <c r="Z25" s="211"/>
      <c r="AA25" s="207">
        <v>0.5</v>
      </c>
      <c r="AB25" s="208"/>
      <c r="AC25" s="208"/>
      <c r="AD25" s="211"/>
      <c r="AE25" s="207">
        <v>1.5</v>
      </c>
      <c r="AF25" s="208"/>
      <c r="AG25" s="211"/>
      <c r="AH25" s="212">
        <v>11</v>
      </c>
      <c r="AI25" s="213"/>
      <c r="AJ25" s="214"/>
      <c r="AK25" s="212">
        <f t="shared" ref="AK25:AK26" si="2">E25+L25+P25+V25+AA25+AE25+AH25</f>
        <v>52</v>
      </c>
      <c r="AL25" s="213"/>
      <c r="AM25" s="214"/>
      <c r="AN25" s="69"/>
      <c r="AO25" s="69"/>
      <c r="AP25" s="69"/>
      <c r="AQ25" s="69"/>
      <c r="AR25" s="69"/>
      <c r="AS25" s="64"/>
      <c r="AT25" s="69"/>
      <c r="AU25" s="69"/>
      <c r="AV25" s="64"/>
      <c r="AW25" s="64"/>
      <c r="AX25" s="64"/>
      <c r="AY25" s="64"/>
      <c r="AZ25" s="64"/>
      <c r="BA25" s="64"/>
    </row>
    <row r="26" spans="1:53" ht="15" thickBot="1">
      <c r="A26" s="204" t="s">
        <v>122</v>
      </c>
      <c r="B26" s="205"/>
      <c r="C26" s="205"/>
      <c r="D26" s="206"/>
      <c r="E26" s="207">
        <v>12</v>
      </c>
      <c r="F26" s="208"/>
      <c r="G26" s="208"/>
      <c r="H26" s="215">
        <f t="shared" si="0"/>
        <v>432</v>
      </c>
      <c r="I26" s="216"/>
      <c r="J26" s="217">
        <f t="shared" si="1"/>
        <v>18</v>
      </c>
      <c r="K26" s="216"/>
      <c r="L26" s="207">
        <v>1.5</v>
      </c>
      <c r="M26" s="208"/>
      <c r="N26" s="208"/>
      <c r="O26" s="211"/>
      <c r="P26" s="207">
        <v>9</v>
      </c>
      <c r="Q26" s="208"/>
      <c r="R26" s="208"/>
      <c r="S26" s="208"/>
      <c r="T26" s="208"/>
      <c r="U26" s="211"/>
      <c r="V26" s="207">
        <v>17</v>
      </c>
      <c r="W26" s="208"/>
      <c r="X26" s="208"/>
      <c r="Y26" s="208"/>
      <c r="Z26" s="211"/>
      <c r="AA26" s="207">
        <v>1</v>
      </c>
      <c r="AB26" s="208"/>
      <c r="AC26" s="208"/>
      <c r="AD26" s="211"/>
      <c r="AE26" s="207">
        <v>0.5</v>
      </c>
      <c r="AF26" s="208"/>
      <c r="AG26" s="211"/>
      <c r="AH26" s="212">
        <v>2</v>
      </c>
      <c r="AI26" s="213"/>
      <c r="AJ26" s="214"/>
      <c r="AK26" s="212">
        <f t="shared" si="2"/>
        <v>43</v>
      </c>
      <c r="AL26" s="213"/>
      <c r="AM26" s="214"/>
      <c r="AN26" s="69"/>
      <c r="AO26" s="69"/>
      <c r="AP26" s="69"/>
      <c r="AQ26" s="69"/>
      <c r="AR26" s="69"/>
      <c r="AS26" s="69"/>
      <c r="AT26" s="69"/>
      <c r="AU26" s="69"/>
      <c r="AV26" s="64"/>
      <c r="AW26" s="64"/>
      <c r="AX26" s="64"/>
      <c r="AY26" s="64"/>
      <c r="AZ26" s="64"/>
      <c r="BA26" s="64"/>
    </row>
    <row r="27" spans="1:53" ht="15" thickBot="1">
      <c r="A27" s="252" t="s">
        <v>245</v>
      </c>
      <c r="B27" s="253"/>
      <c r="C27" s="253"/>
      <c r="D27" s="254"/>
      <c r="E27" s="252">
        <f>E24+E25+E26</f>
        <v>66</v>
      </c>
      <c r="F27" s="253"/>
      <c r="G27" s="253"/>
      <c r="H27" s="215">
        <f>H24+H25+H26</f>
        <v>2376</v>
      </c>
      <c r="I27" s="216"/>
      <c r="J27" s="215">
        <f>J24+J25+J26</f>
        <v>99</v>
      </c>
      <c r="K27" s="216"/>
      <c r="L27" s="252">
        <f>L24+L25+L26</f>
        <v>4.5</v>
      </c>
      <c r="M27" s="253"/>
      <c r="N27" s="253"/>
      <c r="O27" s="254"/>
      <c r="P27" s="252">
        <f>P24+P25+P26</f>
        <v>19</v>
      </c>
      <c r="Q27" s="253"/>
      <c r="R27" s="253"/>
      <c r="S27" s="253"/>
      <c r="T27" s="253"/>
      <c r="U27" s="254"/>
      <c r="V27" s="252">
        <f>V24+V25+V26</f>
        <v>29</v>
      </c>
      <c r="W27" s="253"/>
      <c r="X27" s="253"/>
      <c r="Y27" s="253"/>
      <c r="Z27" s="254"/>
      <c r="AA27" s="252">
        <f>AA24+AA25+AA26</f>
        <v>1.5</v>
      </c>
      <c r="AB27" s="253"/>
      <c r="AC27" s="253"/>
      <c r="AD27" s="254"/>
      <c r="AE27" s="252">
        <f>AE24+AE25+AE26</f>
        <v>3</v>
      </c>
      <c r="AF27" s="253"/>
      <c r="AG27" s="254"/>
      <c r="AH27" s="252">
        <f t="shared" ref="AH27" si="3">AH24+AH25+AH26</f>
        <v>24</v>
      </c>
      <c r="AI27" s="253"/>
      <c r="AJ27" s="254"/>
      <c r="AK27" s="252">
        <f t="shared" ref="AK27" si="4">AK24+AK25+AK26</f>
        <v>147</v>
      </c>
      <c r="AL27" s="253"/>
      <c r="AM27" s="254"/>
      <c r="AN27" s="69"/>
      <c r="AO27" s="69"/>
      <c r="AP27" s="69"/>
      <c r="AQ27" s="69"/>
      <c r="AR27" s="69"/>
      <c r="AS27" s="69"/>
      <c r="AT27" s="69"/>
      <c r="AU27" s="69"/>
      <c r="AV27" s="64"/>
      <c r="AW27" s="64"/>
      <c r="AX27" s="64"/>
      <c r="AY27" s="64"/>
      <c r="AZ27" s="64"/>
      <c r="BA27" s="64"/>
    </row>
    <row r="28" spans="1:53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</row>
    <row r="29" spans="1:53">
      <c r="Y29"/>
      <c r="Z29"/>
      <c r="AA29"/>
    </row>
    <row r="30" spans="1:53">
      <c r="Y30"/>
      <c r="Z30"/>
      <c r="AA30"/>
    </row>
    <row r="31" spans="1:53">
      <c r="Y31"/>
      <c r="Z31"/>
      <c r="AA31"/>
    </row>
    <row r="32" spans="1:53">
      <c r="Y32"/>
      <c r="Z32"/>
      <c r="AA32"/>
    </row>
    <row r="33" spans="25:27">
      <c r="Y33"/>
      <c r="Z33"/>
      <c r="AA33"/>
    </row>
    <row r="34" spans="25:27">
      <c r="Y34"/>
      <c r="Z34"/>
      <c r="AA34"/>
    </row>
    <row r="35" spans="25:27">
      <c r="Y35"/>
      <c r="Z35"/>
      <c r="AA35"/>
    </row>
    <row r="36" spans="25:27">
      <c r="Y36"/>
      <c r="Z36"/>
      <c r="AA36"/>
    </row>
    <row r="37" spans="25:27">
      <c r="Y37"/>
      <c r="Z37"/>
      <c r="AA37"/>
    </row>
  </sheetData>
  <mergeCells count="80">
    <mergeCell ref="AE26:AG26"/>
    <mergeCell ref="AH26:AJ26"/>
    <mergeCell ref="AK26:AM26"/>
    <mergeCell ref="A27:D27"/>
    <mergeCell ref="E27:G27"/>
    <mergeCell ref="H27:I27"/>
    <mergeCell ref="J27:K27"/>
    <mergeCell ref="L27:O27"/>
    <mergeCell ref="P27:U27"/>
    <mergeCell ref="V27:Z27"/>
    <mergeCell ref="AA27:AD27"/>
    <mergeCell ref="AE27:AG27"/>
    <mergeCell ref="AH27:AJ27"/>
    <mergeCell ref="AK27:AM27"/>
    <mergeCell ref="H26:I26"/>
    <mergeCell ref="V26:Z26"/>
    <mergeCell ref="J26:K26"/>
    <mergeCell ref="L26:O26"/>
    <mergeCell ref="P26:U26"/>
    <mergeCell ref="AA24:AD24"/>
    <mergeCell ref="L24:O24"/>
    <mergeCell ref="P24:U24"/>
    <mergeCell ref="V24:Z24"/>
    <mergeCell ref="AA26:AD26"/>
    <mergeCell ref="V25:Z25"/>
    <mergeCell ref="AA25:AD25"/>
    <mergeCell ref="AE25:AG25"/>
    <mergeCell ref="AH25:AJ25"/>
    <mergeCell ref="AK25:AM25"/>
    <mergeCell ref="A22:D23"/>
    <mergeCell ref="E22:K22"/>
    <mergeCell ref="P22:Z22"/>
    <mergeCell ref="AA22:AD23"/>
    <mergeCell ref="AE22:AG23"/>
    <mergeCell ref="AH22:AJ23"/>
    <mergeCell ref="AK22:AM23"/>
    <mergeCell ref="E23:G23"/>
    <mergeCell ref="H23:I23"/>
    <mergeCell ref="J23:K23"/>
    <mergeCell ref="P23:U23"/>
    <mergeCell ref="H24:I24"/>
    <mergeCell ref="J24:K24"/>
    <mergeCell ref="V23:Z23"/>
    <mergeCell ref="AJ16:AP16"/>
    <mergeCell ref="Z17:AK17"/>
    <mergeCell ref="D16:J16"/>
    <mergeCell ref="P16:V16"/>
    <mergeCell ref="V20:AD20"/>
    <mergeCell ref="L22:O23"/>
    <mergeCell ref="P15:V15"/>
    <mergeCell ref="K5:AK5"/>
    <mergeCell ref="A6:BA6"/>
    <mergeCell ref="A7:A10"/>
    <mergeCell ref="B7:E7"/>
    <mergeCell ref="AX7:BA7"/>
    <mergeCell ref="AB7:AE7"/>
    <mergeCell ref="AF7:AJ7"/>
    <mergeCell ref="AK7:AN7"/>
    <mergeCell ref="AO7:AR7"/>
    <mergeCell ref="AS7:AW7"/>
    <mergeCell ref="F7:J7"/>
    <mergeCell ref="K7:N7"/>
    <mergeCell ref="O7:R7"/>
    <mergeCell ref="S7:W7"/>
    <mergeCell ref="A24:D24"/>
    <mergeCell ref="E24:G24"/>
    <mergeCell ref="A26:D26"/>
    <mergeCell ref="E26:G26"/>
    <mergeCell ref="X7:AA7"/>
    <mergeCell ref="D15:J15"/>
    <mergeCell ref="Z18:AK18"/>
    <mergeCell ref="AE24:AG24"/>
    <mergeCell ref="AH24:AJ24"/>
    <mergeCell ref="AK24:AM24"/>
    <mergeCell ref="A25:D25"/>
    <mergeCell ref="E25:G25"/>
    <mergeCell ref="H25:I25"/>
    <mergeCell ref="J25:K25"/>
    <mergeCell ref="L25:O25"/>
    <mergeCell ref="P25:U25"/>
  </mergeCells>
  <pageMargins left="0.23622047244094491" right="0.19685039370078741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1"/>
  <sheetViews>
    <sheetView view="pageBreakPreview" topLeftCell="A40" zoomScaleSheetLayoutView="100" workbookViewId="0">
      <selection activeCell="C46" sqref="C46"/>
    </sheetView>
  </sheetViews>
  <sheetFormatPr defaultRowHeight="14.4"/>
  <cols>
    <col min="1" max="1" width="9.109375" customWidth="1"/>
    <col min="2" max="2" width="21" customWidth="1"/>
    <col min="3" max="3" width="32.6640625" customWidth="1"/>
    <col min="4" max="4" width="6.88671875" style="30" customWidth="1"/>
    <col min="5" max="5" width="4.5546875" customWidth="1"/>
    <col min="6" max="6" width="10.88671875" customWidth="1"/>
    <col min="7" max="7" width="6.109375" customWidth="1"/>
    <col min="8" max="8" width="5.33203125" customWidth="1"/>
    <col min="9" max="9" width="6" customWidth="1"/>
    <col min="10" max="10" width="8" customWidth="1"/>
    <col min="11" max="11" width="8.6640625" customWidth="1"/>
    <col min="12" max="12" width="11" customWidth="1"/>
    <col min="13" max="13" width="3.88671875" style="9" customWidth="1"/>
    <col min="14" max="14" width="4.88671875" style="3" customWidth="1"/>
    <col min="15" max="15" width="4.88671875" style="9" customWidth="1"/>
    <col min="16" max="16" width="6.88671875" style="3" customWidth="1"/>
    <col min="17" max="17" width="5" style="9" customWidth="1"/>
    <col min="18" max="18" width="5" style="6" customWidth="1"/>
    <col min="19" max="19" width="4.109375" style="3" customWidth="1"/>
    <col min="20" max="20" width="5.5546875" style="6" customWidth="1"/>
    <col min="21" max="21" width="3.88671875" style="9" customWidth="1"/>
    <col min="22" max="22" width="5" style="6" customWidth="1"/>
    <col min="23" max="23" width="3.44140625" style="3" customWidth="1"/>
    <col min="24" max="24" width="5.88671875" style="6" customWidth="1"/>
    <col min="25" max="28" width="9.109375" style="46"/>
    <col min="29" max="44" width="9.109375" style="49"/>
  </cols>
  <sheetData>
    <row r="1" spans="1:44" ht="15" customHeight="1">
      <c r="A1" s="277" t="s">
        <v>246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</row>
    <row r="2" spans="1:44" ht="15" customHeight="1">
      <c r="A2" s="278" t="s">
        <v>0</v>
      </c>
      <c r="B2" s="279" t="s">
        <v>254</v>
      </c>
      <c r="C2" s="280" t="s">
        <v>255</v>
      </c>
      <c r="D2" s="283" t="s">
        <v>22</v>
      </c>
      <c r="E2" s="286" t="s">
        <v>247</v>
      </c>
      <c r="F2" s="287"/>
      <c r="G2" s="102"/>
      <c r="H2" s="286" t="s">
        <v>250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</row>
    <row r="3" spans="1:44" ht="21.75" customHeight="1">
      <c r="A3" s="278"/>
      <c r="B3" s="279"/>
      <c r="C3" s="281"/>
      <c r="D3" s="284"/>
      <c r="E3" s="288" t="s">
        <v>248</v>
      </c>
      <c r="F3" s="289"/>
      <c r="G3" s="290"/>
      <c r="H3" s="291" t="s">
        <v>245</v>
      </c>
      <c r="I3" s="286" t="s">
        <v>249</v>
      </c>
      <c r="J3" s="287"/>
      <c r="K3" s="287"/>
      <c r="L3" s="294"/>
      <c r="M3" s="286" t="s">
        <v>248</v>
      </c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</row>
    <row r="4" spans="1:44" ht="15" customHeight="1">
      <c r="A4" s="278"/>
      <c r="B4" s="279"/>
      <c r="C4" s="281"/>
      <c r="D4" s="284"/>
      <c r="E4" s="295" t="s">
        <v>251</v>
      </c>
      <c r="F4" s="295" t="s">
        <v>252</v>
      </c>
      <c r="G4" s="295" t="s">
        <v>253</v>
      </c>
      <c r="H4" s="292"/>
      <c r="I4" s="295" t="s">
        <v>256</v>
      </c>
      <c r="J4" s="295" t="s">
        <v>257</v>
      </c>
      <c r="K4" s="295" t="s">
        <v>258</v>
      </c>
      <c r="L4" s="295" t="s">
        <v>259</v>
      </c>
      <c r="M4" s="298" t="s">
        <v>1</v>
      </c>
      <c r="N4" s="298"/>
      <c r="O4" s="298"/>
      <c r="P4" s="298"/>
      <c r="Q4" s="299" t="s">
        <v>2</v>
      </c>
      <c r="R4" s="300"/>
      <c r="S4" s="300"/>
      <c r="T4" s="301"/>
      <c r="U4" s="299" t="s">
        <v>3</v>
      </c>
      <c r="V4" s="300"/>
      <c r="W4" s="300"/>
      <c r="X4" s="301"/>
    </row>
    <row r="5" spans="1:44" ht="15" customHeight="1">
      <c r="A5" s="278"/>
      <c r="B5" s="279"/>
      <c r="C5" s="281"/>
      <c r="D5" s="284"/>
      <c r="E5" s="296"/>
      <c r="F5" s="296"/>
      <c r="G5" s="296"/>
      <c r="H5" s="292"/>
      <c r="I5" s="296"/>
      <c r="J5" s="296"/>
      <c r="K5" s="296"/>
      <c r="L5" s="296"/>
      <c r="M5" s="298" t="s">
        <v>4</v>
      </c>
      <c r="N5" s="298"/>
      <c r="O5" s="298" t="s">
        <v>5</v>
      </c>
      <c r="P5" s="298"/>
      <c r="Q5" s="299" t="s">
        <v>6</v>
      </c>
      <c r="R5" s="301"/>
      <c r="S5" s="299" t="s">
        <v>7</v>
      </c>
      <c r="T5" s="301"/>
      <c r="U5" s="299" t="s">
        <v>8</v>
      </c>
      <c r="V5" s="301"/>
      <c r="W5" s="299" t="s">
        <v>9</v>
      </c>
      <c r="X5" s="301"/>
    </row>
    <row r="6" spans="1:44" ht="43.5" customHeight="1">
      <c r="A6" s="278"/>
      <c r="B6" s="279"/>
      <c r="C6" s="282"/>
      <c r="D6" s="285"/>
      <c r="E6" s="297"/>
      <c r="F6" s="297"/>
      <c r="G6" s="297"/>
      <c r="H6" s="293"/>
      <c r="I6" s="297"/>
      <c r="J6" s="297"/>
      <c r="K6" s="297"/>
      <c r="L6" s="297"/>
      <c r="M6" s="20"/>
      <c r="N6" s="116">
        <v>20</v>
      </c>
      <c r="O6" s="20"/>
      <c r="P6" s="116">
        <v>16</v>
      </c>
      <c r="Q6" s="12"/>
      <c r="R6" s="1">
        <v>6</v>
      </c>
      <c r="S6" s="40"/>
      <c r="T6" s="1">
        <v>12</v>
      </c>
      <c r="U6" s="12"/>
      <c r="V6" s="1">
        <v>6</v>
      </c>
      <c r="W6" s="40"/>
      <c r="X6" s="1">
        <v>6</v>
      </c>
    </row>
    <row r="7" spans="1:44">
      <c r="A7" s="40">
        <v>1</v>
      </c>
      <c r="B7" s="40">
        <v>2</v>
      </c>
      <c r="C7" s="42">
        <v>3</v>
      </c>
      <c r="D7" s="42"/>
      <c r="E7" s="42">
        <v>4</v>
      </c>
      <c r="F7" s="42">
        <v>5</v>
      </c>
      <c r="G7" s="42"/>
      <c r="H7" s="42">
        <v>8</v>
      </c>
      <c r="I7" s="42">
        <v>9</v>
      </c>
      <c r="J7" s="42"/>
      <c r="K7" s="42">
        <v>10</v>
      </c>
      <c r="L7" s="42">
        <v>11</v>
      </c>
      <c r="M7" s="33">
        <v>12</v>
      </c>
      <c r="N7" s="117">
        <v>13</v>
      </c>
      <c r="O7" s="33">
        <v>14</v>
      </c>
      <c r="P7" s="117">
        <v>15</v>
      </c>
      <c r="Q7" s="33">
        <v>16</v>
      </c>
      <c r="R7" s="118">
        <v>17</v>
      </c>
      <c r="S7" s="42">
        <v>18</v>
      </c>
      <c r="T7" s="118">
        <v>19</v>
      </c>
      <c r="U7" s="33">
        <v>20</v>
      </c>
      <c r="V7" s="118">
        <v>21</v>
      </c>
      <c r="W7" s="42">
        <v>22</v>
      </c>
      <c r="X7" s="118">
        <v>23</v>
      </c>
    </row>
    <row r="8" spans="1:44" s="22" customFormat="1" ht="37.5" customHeight="1">
      <c r="A8" s="4" t="s">
        <v>261</v>
      </c>
      <c r="B8" s="4" t="s">
        <v>260</v>
      </c>
      <c r="C8" s="4"/>
      <c r="D8" s="4">
        <f>D10+D11+D12+D13+D14+D15+D16+D17+D18+D19+D22+D23+D25+D26+D27</f>
        <v>60</v>
      </c>
      <c r="E8" s="4"/>
      <c r="F8" s="4"/>
      <c r="G8" s="4">
        <f t="shared" ref="G8:X8" si="0">G10+G11+G12+G13+G14+G15+G16+G17+G18+G19+G22+G23+G25+G26+G27</f>
        <v>5</v>
      </c>
      <c r="H8" s="4">
        <f t="shared" si="0"/>
        <v>1368</v>
      </c>
      <c r="I8" s="4">
        <f t="shared" si="0"/>
        <v>633</v>
      </c>
      <c r="J8" s="4">
        <f t="shared" si="0"/>
        <v>735</v>
      </c>
      <c r="K8" s="4">
        <f t="shared" si="0"/>
        <v>0</v>
      </c>
      <c r="L8" s="4">
        <f t="shared" si="0"/>
        <v>72</v>
      </c>
      <c r="M8" s="4">
        <f t="shared" si="0"/>
        <v>36</v>
      </c>
      <c r="N8" s="4">
        <f t="shared" si="0"/>
        <v>720</v>
      </c>
      <c r="O8" s="4">
        <f t="shared" si="0"/>
        <v>36</v>
      </c>
      <c r="P8" s="4">
        <f t="shared" si="0"/>
        <v>576</v>
      </c>
      <c r="Q8" s="4">
        <f t="shared" si="0"/>
        <v>8</v>
      </c>
      <c r="R8" s="4">
        <f t="shared" si="0"/>
        <v>48</v>
      </c>
      <c r="S8" s="4">
        <f t="shared" si="0"/>
        <v>2</v>
      </c>
      <c r="T8" s="4">
        <f t="shared" si="0"/>
        <v>24</v>
      </c>
      <c r="U8" s="4">
        <f t="shared" si="0"/>
        <v>0</v>
      </c>
      <c r="V8" s="4">
        <f t="shared" si="0"/>
        <v>0</v>
      </c>
      <c r="W8" s="4">
        <f t="shared" si="0"/>
        <v>0</v>
      </c>
      <c r="X8" s="4">
        <f t="shared" si="0"/>
        <v>0</v>
      </c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</row>
    <row r="9" spans="1:44" s="18" customFormat="1" ht="12">
      <c r="A9" s="10"/>
      <c r="B9" s="15" t="s">
        <v>262</v>
      </c>
      <c r="C9" s="15"/>
      <c r="D9" s="10"/>
      <c r="E9" s="119"/>
      <c r="F9" s="119"/>
      <c r="G9" s="119"/>
      <c r="H9" s="7"/>
      <c r="I9" s="7"/>
      <c r="J9" s="7"/>
      <c r="K9" s="7"/>
      <c r="L9" s="7"/>
      <c r="M9" s="7"/>
      <c r="N9" s="7"/>
      <c r="O9" s="7"/>
      <c r="P9" s="7"/>
      <c r="Q9" s="7"/>
      <c r="R9" s="32"/>
      <c r="S9" s="7"/>
      <c r="T9" s="32"/>
      <c r="U9" s="7"/>
      <c r="V9" s="32"/>
      <c r="W9" s="7"/>
      <c r="X9" s="32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</row>
    <row r="10" spans="1:44">
      <c r="A10" s="25" t="s">
        <v>263</v>
      </c>
      <c r="B10" s="302"/>
      <c r="C10" s="36" t="s">
        <v>303</v>
      </c>
      <c r="D10" s="28">
        <v>4</v>
      </c>
      <c r="E10" s="28">
        <v>2</v>
      </c>
      <c r="F10" s="28">
        <v>1</v>
      </c>
      <c r="G10" s="28">
        <v>1</v>
      </c>
      <c r="H10" s="37">
        <f t="shared" ref="H10:H25" si="1">N10+P10+R10</f>
        <v>96</v>
      </c>
      <c r="I10" s="110">
        <f>H10-J10</f>
        <v>41</v>
      </c>
      <c r="J10" s="37">
        <v>55</v>
      </c>
      <c r="K10" s="37"/>
      <c r="L10" s="37"/>
      <c r="M10" s="19">
        <v>4</v>
      </c>
      <c r="N10" s="20">
        <v>80</v>
      </c>
      <c r="O10" s="20">
        <v>1</v>
      </c>
      <c r="P10" s="20">
        <v>16</v>
      </c>
      <c r="Q10" s="20"/>
      <c r="R10" s="120"/>
      <c r="S10" s="28"/>
      <c r="T10" s="120"/>
      <c r="U10" s="20"/>
      <c r="V10" s="120"/>
      <c r="W10" s="28"/>
      <c r="X10" s="120"/>
      <c r="Y10" s="49"/>
      <c r="Z10" s="49"/>
      <c r="AA10" s="49"/>
      <c r="AB10" s="49"/>
    </row>
    <row r="11" spans="1:44">
      <c r="A11" s="25" t="s">
        <v>264</v>
      </c>
      <c r="B11" s="303"/>
      <c r="C11" s="35" t="s">
        <v>304</v>
      </c>
      <c r="D11" s="40">
        <v>4</v>
      </c>
      <c r="E11" s="40"/>
      <c r="F11" s="115">
        <v>1.2</v>
      </c>
      <c r="G11" s="28">
        <v>1</v>
      </c>
      <c r="H11" s="37">
        <f t="shared" si="1"/>
        <v>96</v>
      </c>
      <c r="I11" s="110">
        <f t="shared" ref="I11:I19" si="2">H11-J11</f>
        <v>46</v>
      </c>
      <c r="J11" s="37">
        <v>50</v>
      </c>
      <c r="K11" s="37"/>
      <c r="L11" s="2"/>
      <c r="M11" s="19">
        <v>4</v>
      </c>
      <c r="N11" s="20">
        <v>80</v>
      </c>
      <c r="O11" s="20">
        <v>1</v>
      </c>
      <c r="P11" s="20">
        <v>16</v>
      </c>
      <c r="Q11" s="12"/>
      <c r="R11" s="1"/>
      <c r="S11" s="40"/>
      <c r="T11" s="1"/>
      <c r="U11" s="12"/>
      <c r="V11" s="1"/>
      <c r="W11" s="40"/>
      <c r="X11" s="1"/>
      <c r="Y11" s="49"/>
      <c r="Z11" s="49"/>
      <c r="AA11" s="49"/>
      <c r="AB11" s="49"/>
    </row>
    <row r="12" spans="1:44" ht="16.5" customHeight="1">
      <c r="A12" s="25" t="s">
        <v>265</v>
      </c>
      <c r="B12" s="303"/>
      <c r="C12" s="35" t="s">
        <v>305</v>
      </c>
      <c r="D12" s="40">
        <v>5</v>
      </c>
      <c r="E12" s="40">
        <v>2</v>
      </c>
      <c r="F12" s="115">
        <v>1</v>
      </c>
      <c r="G12" s="28">
        <v>1</v>
      </c>
      <c r="H12" s="37">
        <f t="shared" si="1"/>
        <v>120</v>
      </c>
      <c r="I12" s="110">
        <f t="shared" si="2"/>
        <v>47</v>
      </c>
      <c r="J12" s="2">
        <v>73</v>
      </c>
      <c r="K12" s="2"/>
      <c r="L12" s="2"/>
      <c r="M12" s="19">
        <v>2</v>
      </c>
      <c r="N12" s="19">
        <v>40</v>
      </c>
      <c r="O12" s="19">
        <v>5</v>
      </c>
      <c r="P12" s="19">
        <v>80</v>
      </c>
      <c r="Q12" s="12"/>
      <c r="R12" s="1"/>
      <c r="S12" s="40"/>
      <c r="T12" s="1"/>
      <c r="U12" s="12"/>
      <c r="V12" s="1"/>
      <c r="W12" s="40"/>
      <c r="X12" s="1"/>
      <c r="Y12" s="49"/>
      <c r="Z12" s="49"/>
      <c r="AA12" s="49"/>
      <c r="AB12" s="49"/>
    </row>
    <row r="13" spans="1:44">
      <c r="A13" s="25" t="s">
        <v>266</v>
      </c>
      <c r="B13" s="303"/>
      <c r="C13" s="35" t="s">
        <v>306</v>
      </c>
      <c r="D13" s="40">
        <v>4</v>
      </c>
      <c r="E13" s="40"/>
      <c r="F13" s="115">
        <v>1.2</v>
      </c>
      <c r="G13" s="28">
        <v>1</v>
      </c>
      <c r="H13" s="37">
        <f t="shared" si="1"/>
        <v>96</v>
      </c>
      <c r="I13" s="110">
        <f t="shared" si="2"/>
        <v>23</v>
      </c>
      <c r="J13" s="2">
        <v>73</v>
      </c>
      <c r="K13" s="2"/>
      <c r="L13" s="2"/>
      <c r="M13" s="19">
        <v>4</v>
      </c>
      <c r="N13" s="19">
        <v>80</v>
      </c>
      <c r="O13" s="19">
        <v>1</v>
      </c>
      <c r="P13" s="19">
        <v>16</v>
      </c>
      <c r="Q13" s="12"/>
      <c r="R13" s="1"/>
      <c r="S13" s="40"/>
      <c r="T13" s="1"/>
      <c r="U13" s="12"/>
      <c r="V13" s="1"/>
      <c r="W13" s="40"/>
      <c r="X13" s="1"/>
      <c r="Y13" s="49"/>
      <c r="Z13" s="49"/>
      <c r="AA13" s="49"/>
      <c r="AB13" s="49"/>
    </row>
    <row r="14" spans="1:44">
      <c r="A14" s="25" t="s">
        <v>267</v>
      </c>
      <c r="B14" s="303"/>
      <c r="C14" s="35" t="s">
        <v>307</v>
      </c>
      <c r="D14" s="40">
        <v>4</v>
      </c>
      <c r="E14" s="40">
        <v>2</v>
      </c>
      <c r="F14" s="115"/>
      <c r="G14" s="28"/>
      <c r="H14" s="37">
        <f t="shared" si="1"/>
        <v>96</v>
      </c>
      <c r="I14" s="110">
        <f t="shared" si="2"/>
        <v>62</v>
      </c>
      <c r="J14" s="2">
        <v>34</v>
      </c>
      <c r="K14" s="2"/>
      <c r="L14" s="2"/>
      <c r="M14" s="19">
        <v>4</v>
      </c>
      <c r="N14" s="19">
        <v>80</v>
      </c>
      <c r="O14" s="19">
        <v>1</v>
      </c>
      <c r="P14" s="19">
        <v>16</v>
      </c>
      <c r="Q14" s="12"/>
      <c r="R14" s="1"/>
      <c r="S14" s="40"/>
      <c r="T14" s="1"/>
      <c r="U14" s="12"/>
      <c r="V14" s="1"/>
      <c r="W14" s="40"/>
      <c r="X14" s="1"/>
      <c r="Y14" s="49"/>
      <c r="Z14" s="49"/>
      <c r="AA14" s="49"/>
      <c r="AB14" s="49"/>
    </row>
    <row r="15" spans="1:44">
      <c r="A15" s="25" t="s">
        <v>268</v>
      </c>
      <c r="B15" s="303"/>
      <c r="C15" s="35" t="s">
        <v>10</v>
      </c>
      <c r="D15" s="40">
        <v>5</v>
      </c>
      <c r="E15" s="40">
        <v>2</v>
      </c>
      <c r="F15" s="115">
        <v>1</v>
      </c>
      <c r="G15" s="28">
        <v>1</v>
      </c>
      <c r="H15" s="37">
        <f t="shared" si="1"/>
        <v>120</v>
      </c>
      <c r="I15" s="110">
        <f t="shared" si="2"/>
        <v>40</v>
      </c>
      <c r="J15" s="2">
        <v>80</v>
      </c>
      <c r="K15" s="2"/>
      <c r="L15" s="2"/>
      <c r="M15" s="19">
        <v>2</v>
      </c>
      <c r="N15" s="20">
        <v>40</v>
      </c>
      <c r="O15" s="20">
        <v>5</v>
      </c>
      <c r="P15" s="20">
        <v>80</v>
      </c>
      <c r="Q15" s="12"/>
      <c r="R15" s="1"/>
      <c r="S15" s="40"/>
      <c r="T15" s="1"/>
      <c r="U15" s="12"/>
      <c r="V15" s="1"/>
      <c r="W15" s="40"/>
      <c r="X15" s="1"/>
      <c r="Y15" s="49"/>
      <c r="Z15" s="49"/>
      <c r="AA15" s="49"/>
      <c r="AB15" s="49"/>
    </row>
    <row r="16" spans="1:44">
      <c r="A16" s="25" t="s">
        <v>269</v>
      </c>
      <c r="B16" s="303"/>
      <c r="C16" s="35" t="s">
        <v>11</v>
      </c>
      <c r="D16" s="40">
        <v>3</v>
      </c>
      <c r="E16" s="40"/>
      <c r="F16" s="115">
        <v>1.2</v>
      </c>
      <c r="G16" s="28"/>
      <c r="H16" s="37">
        <f t="shared" si="1"/>
        <v>72</v>
      </c>
      <c r="I16" s="110">
        <f t="shared" si="2"/>
        <v>42</v>
      </c>
      <c r="J16" s="2">
        <v>30</v>
      </c>
      <c r="K16" s="2"/>
      <c r="L16" s="2"/>
      <c r="M16" s="13">
        <v>2</v>
      </c>
      <c r="N16" s="13">
        <v>40</v>
      </c>
      <c r="O16" s="13">
        <v>2</v>
      </c>
      <c r="P16" s="13">
        <v>32</v>
      </c>
      <c r="Q16" s="12"/>
      <c r="R16" s="1"/>
      <c r="S16" s="40"/>
      <c r="T16" s="1"/>
      <c r="U16" s="12"/>
      <c r="V16" s="1"/>
      <c r="W16" s="40"/>
      <c r="X16" s="1"/>
      <c r="Y16" s="49"/>
      <c r="Z16" s="49"/>
      <c r="AA16" s="49"/>
      <c r="AB16" s="49"/>
    </row>
    <row r="17" spans="1:44" ht="28.5" customHeight="1">
      <c r="A17" s="25" t="s">
        <v>270</v>
      </c>
      <c r="B17" s="303"/>
      <c r="C17" s="35" t="s">
        <v>308</v>
      </c>
      <c r="D17" s="38">
        <v>3</v>
      </c>
      <c r="E17" s="38"/>
      <c r="F17" s="115">
        <v>1.2</v>
      </c>
      <c r="G17" s="28"/>
      <c r="H17" s="37">
        <f t="shared" si="1"/>
        <v>72</v>
      </c>
      <c r="I17" s="110">
        <f t="shared" si="2"/>
        <v>29</v>
      </c>
      <c r="J17" s="2">
        <v>43</v>
      </c>
      <c r="K17" s="2"/>
      <c r="L17" s="2"/>
      <c r="M17" s="13">
        <v>2</v>
      </c>
      <c r="N17" s="12">
        <v>40</v>
      </c>
      <c r="O17" s="12">
        <v>2</v>
      </c>
      <c r="P17" s="12">
        <v>32</v>
      </c>
      <c r="Q17" s="12"/>
      <c r="R17" s="1"/>
      <c r="S17" s="40"/>
      <c r="T17" s="1"/>
      <c r="U17" s="12"/>
      <c r="V17" s="1"/>
      <c r="W17" s="40"/>
      <c r="X17" s="1"/>
      <c r="Y17" s="49"/>
      <c r="Z17" s="49"/>
      <c r="AA17" s="49"/>
      <c r="AB17" s="49"/>
    </row>
    <row r="18" spans="1:44">
      <c r="A18" s="25" t="s">
        <v>271</v>
      </c>
      <c r="B18" s="303"/>
      <c r="C18" s="11" t="s">
        <v>309</v>
      </c>
      <c r="D18" s="38">
        <v>2</v>
      </c>
      <c r="E18" s="38"/>
      <c r="F18" s="115"/>
      <c r="G18" s="28"/>
      <c r="H18" s="37">
        <f t="shared" si="1"/>
        <v>48</v>
      </c>
      <c r="I18" s="110">
        <f t="shared" si="2"/>
        <v>12</v>
      </c>
      <c r="J18" s="13">
        <v>36</v>
      </c>
      <c r="K18" s="13"/>
      <c r="L18" s="2"/>
      <c r="M18" s="13"/>
      <c r="N18" s="12"/>
      <c r="O18" s="12">
        <v>3</v>
      </c>
      <c r="P18" s="12">
        <v>48</v>
      </c>
      <c r="Q18" s="12"/>
      <c r="R18" s="1"/>
      <c r="S18" s="40"/>
      <c r="T18" s="1"/>
      <c r="U18" s="12"/>
      <c r="V18" s="1"/>
      <c r="W18" s="40"/>
      <c r="X18" s="1"/>
      <c r="Y18" s="49"/>
      <c r="Z18" s="49"/>
      <c r="AA18" s="49"/>
      <c r="AB18" s="49"/>
    </row>
    <row r="19" spans="1:44">
      <c r="A19" s="25" t="s">
        <v>272</v>
      </c>
      <c r="B19" s="304"/>
      <c r="C19" s="35" t="s">
        <v>310</v>
      </c>
      <c r="D19" s="38">
        <v>5</v>
      </c>
      <c r="E19" s="38"/>
      <c r="F19" s="115">
        <v>1.2</v>
      </c>
      <c r="G19" s="28"/>
      <c r="H19" s="37">
        <f t="shared" si="1"/>
        <v>120</v>
      </c>
      <c r="I19" s="110">
        <f t="shared" si="2"/>
        <v>0</v>
      </c>
      <c r="J19" s="2">
        <v>120</v>
      </c>
      <c r="K19" s="2"/>
      <c r="L19" s="2"/>
      <c r="M19" s="13">
        <v>2</v>
      </c>
      <c r="N19" s="12">
        <v>40</v>
      </c>
      <c r="O19" s="12">
        <v>5</v>
      </c>
      <c r="P19" s="12">
        <v>80</v>
      </c>
      <c r="Q19" s="12"/>
      <c r="R19" s="1"/>
      <c r="S19" s="40"/>
      <c r="T19" s="1"/>
      <c r="U19" s="12"/>
      <c r="V19" s="1"/>
      <c r="W19" s="40"/>
      <c r="X19" s="1"/>
      <c r="Y19" s="49"/>
      <c r="Z19" s="49"/>
      <c r="AA19" s="49"/>
      <c r="AB19" s="49"/>
    </row>
    <row r="20" spans="1:44" s="17" customFormat="1">
      <c r="A20" s="10"/>
      <c r="B20" s="16" t="s">
        <v>282</v>
      </c>
      <c r="C20" s="16"/>
      <c r="D20" s="29"/>
      <c r="E20" s="29"/>
      <c r="F20" s="10"/>
      <c r="G20" s="121"/>
      <c r="H20" s="43">
        <f t="shared" si="1"/>
        <v>0</v>
      </c>
      <c r="I20" s="122"/>
      <c r="J20" s="122"/>
      <c r="K20" s="8"/>
      <c r="L20" s="8"/>
      <c r="M20" s="8"/>
      <c r="N20" s="10"/>
      <c r="O20" s="10"/>
      <c r="P20" s="10"/>
      <c r="Q20" s="10"/>
      <c r="R20" s="123"/>
      <c r="S20" s="10"/>
      <c r="T20" s="123"/>
      <c r="U20" s="10"/>
      <c r="V20" s="123"/>
      <c r="W20" s="10"/>
      <c r="X20" s="123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</row>
    <row r="21" spans="1:44" s="17" customFormat="1">
      <c r="A21" s="10"/>
      <c r="B21" s="16" t="s">
        <v>280</v>
      </c>
      <c r="C21" s="16"/>
      <c r="D21" s="29"/>
      <c r="E21" s="29"/>
      <c r="F21" s="10"/>
      <c r="G21" s="121"/>
      <c r="H21" s="43">
        <f t="shared" si="1"/>
        <v>0</v>
      </c>
      <c r="I21" s="122"/>
      <c r="J21" s="122"/>
      <c r="K21" s="8"/>
      <c r="L21" s="8"/>
      <c r="M21" s="8"/>
      <c r="N21" s="10"/>
      <c r="O21" s="10"/>
      <c r="P21" s="10"/>
      <c r="Q21" s="10"/>
      <c r="R21" s="123"/>
      <c r="S21" s="10"/>
      <c r="T21" s="123"/>
      <c r="U21" s="10"/>
      <c r="V21" s="123"/>
      <c r="W21" s="10"/>
      <c r="X21" s="123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</row>
    <row r="22" spans="1:44">
      <c r="A22" s="157" t="s">
        <v>273</v>
      </c>
      <c r="B22" s="305"/>
      <c r="C22" s="35" t="s">
        <v>13</v>
      </c>
      <c r="D22" s="40">
        <v>6</v>
      </c>
      <c r="E22" s="40">
        <v>2</v>
      </c>
      <c r="F22" s="40"/>
      <c r="G22" s="28"/>
      <c r="H22" s="37">
        <f t="shared" si="1"/>
        <v>144</v>
      </c>
      <c r="I22" s="110">
        <f>H22-J22</f>
        <v>127</v>
      </c>
      <c r="J22" s="2">
        <v>17</v>
      </c>
      <c r="K22" s="2"/>
      <c r="L22" s="2"/>
      <c r="M22" s="13">
        <v>4</v>
      </c>
      <c r="N22" s="12">
        <v>80</v>
      </c>
      <c r="O22" s="12">
        <v>4</v>
      </c>
      <c r="P22" s="12">
        <v>64</v>
      </c>
      <c r="Q22" s="12"/>
      <c r="R22" s="1"/>
      <c r="S22" s="40"/>
      <c r="T22" s="1"/>
      <c r="U22" s="12"/>
      <c r="V22" s="1"/>
      <c r="W22" s="40"/>
      <c r="X22" s="1"/>
      <c r="Y22" s="49"/>
      <c r="Z22" s="49"/>
      <c r="AA22" s="49"/>
      <c r="AB22" s="49"/>
    </row>
    <row r="23" spans="1:44">
      <c r="A23" s="157" t="s">
        <v>274</v>
      </c>
      <c r="B23" s="306"/>
      <c r="C23" s="35" t="s">
        <v>311</v>
      </c>
      <c r="D23" s="38">
        <v>6</v>
      </c>
      <c r="E23" s="38"/>
      <c r="F23" s="40"/>
      <c r="G23" s="28"/>
      <c r="H23" s="37">
        <f t="shared" si="1"/>
        <v>144</v>
      </c>
      <c r="I23" s="110">
        <f>H23-J23</f>
        <v>86</v>
      </c>
      <c r="J23" s="2">
        <v>58</v>
      </c>
      <c r="K23" s="2"/>
      <c r="L23" s="2"/>
      <c r="M23" s="13">
        <v>4</v>
      </c>
      <c r="N23" s="12">
        <v>80</v>
      </c>
      <c r="O23" s="12">
        <v>4</v>
      </c>
      <c r="P23" s="12">
        <v>64</v>
      </c>
      <c r="Q23" s="12"/>
      <c r="R23" s="1"/>
      <c r="S23" s="40"/>
      <c r="T23" s="1"/>
      <c r="U23" s="12"/>
      <c r="V23" s="1"/>
      <c r="W23" s="40"/>
      <c r="X23" s="1"/>
      <c r="Y23" s="49"/>
      <c r="Z23" s="49"/>
      <c r="AA23" s="49"/>
      <c r="AB23" s="49"/>
    </row>
    <row r="24" spans="1:44" s="17" customFormat="1">
      <c r="A24" s="10"/>
      <c r="B24" s="16" t="s">
        <v>281</v>
      </c>
      <c r="C24" s="16"/>
      <c r="D24" s="29"/>
      <c r="E24" s="29"/>
      <c r="F24" s="10"/>
      <c r="G24" s="121"/>
      <c r="H24" s="43">
        <f t="shared" si="1"/>
        <v>0</v>
      </c>
      <c r="I24" s="122"/>
      <c r="J24" s="122"/>
      <c r="K24" s="8"/>
      <c r="L24" s="8"/>
      <c r="M24" s="8"/>
      <c r="N24" s="10"/>
      <c r="O24" s="10"/>
      <c r="P24" s="10"/>
      <c r="Q24" s="10"/>
      <c r="R24" s="123"/>
      <c r="S24" s="10"/>
      <c r="T24" s="123"/>
      <c r="U24" s="10"/>
      <c r="V24" s="123"/>
      <c r="W24" s="10"/>
      <c r="X24" s="123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</row>
    <row r="25" spans="1:44" s="14" customFormat="1">
      <c r="A25" s="157" t="s">
        <v>275</v>
      </c>
      <c r="B25" s="305"/>
      <c r="C25" s="35" t="s">
        <v>12</v>
      </c>
      <c r="D25" s="40">
        <v>3</v>
      </c>
      <c r="E25" s="40"/>
      <c r="F25" s="40">
        <v>1.2</v>
      </c>
      <c r="G25" s="28"/>
      <c r="H25" s="37">
        <f t="shared" si="1"/>
        <v>72</v>
      </c>
      <c r="I25" s="98">
        <f>H25-J25</f>
        <v>46</v>
      </c>
      <c r="J25" s="2">
        <v>26</v>
      </c>
      <c r="K25" s="2"/>
      <c r="L25" s="13"/>
      <c r="M25" s="13">
        <f>M16</f>
        <v>2</v>
      </c>
      <c r="N25" s="13">
        <f>N16</f>
        <v>40</v>
      </c>
      <c r="O25" s="13">
        <f>O16</f>
        <v>2</v>
      </c>
      <c r="P25" s="13">
        <v>32</v>
      </c>
      <c r="Q25" s="12"/>
      <c r="R25" s="1"/>
      <c r="S25" s="40"/>
      <c r="T25" s="1"/>
      <c r="U25" s="12"/>
      <c r="V25" s="1"/>
      <c r="W25" s="40"/>
      <c r="X25" s="1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</row>
    <row r="26" spans="1:44" s="14" customFormat="1">
      <c r="A26" s="184" t="s">
        <v>276</v>
      </c>
      <c r="B26" s="306"/>
      <c r="C26" s="35" t="s">
        <v>312</v>
      </c>
      <c r="D26" s="40">
        <v>3</v>
      </c>
      <c r="E26" s="40"/>
      <c r="F26" s="40"/>
      <c r="G26" s="28"/>
      <c r="H26" s="37">
        <v>72</v>
      </c>
      <c r="I26" s="98">
        <f>H26-J26</f>
        <v>32</v>
      </c>
      <c r="J26" s="2">
        <v>40</v>
      </c>
      <c r="K26" s="2"/>
      <c r="L26" s="13"/>
      <c r="M26" s="13"/>
      <c r="N26" s="124"/>
      <c r="O26" s="12"/>
      <c r="P26" s="12"/>
      <c r="Q26" s="12">
        <v>8</v>
      </c>
      <c r="R26" s="1">
        <v>48</v>
      </c>
      <c r="S26" s="40">
        <v>2</v>
      </c>
      <c r="T26" s="1">
        <v>24</v>
      </c>
      <c r="U26" s="12"/>
      <c r="V26" s="1"/>
      <c r="W26" s="40"/>
      <c r="X26" s="1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</row>
    <row r="27" spans="1:44" s="14" customFormat="1">
      <c r="A27" s="40"/>
      <c r="B27" s="93"/>
      <c r="C27" s="94" t="s">
        <v>313</v>
      </c>
      <c r="D27" s="40">
        <v>3</v>
      </c>
      <c r="E27" s="40"/>
      <c r="F27" s="40"/>
      <c r="G27" s="40"/>
      <c r="H27" s="2"/>
      <c r="I27" s="95"/>
      <c r="J27" s="2"/>
      <c r="K27" s="2"/>
      <c r="L27" s="96">
        <v>72</v>
      </c>
      <c r="M27" s="97"/>
      <c r="N27" s="97"/>
      <c r="O27" s="97"/>
      <c r="P27" s="98"/>
      <c r="Q27" s="97"/>
      <c r="R27" s="32"/>
      <c r="S27" s="12"/>
      <c r="T27" s="1"/>
      <c r="U27" s="12"/>
      <c r="V27" s="1"/>
      <c r="W27" s="12"/>
      <c r="X27" s="1"/>
    </row>
    <row r="28" spans="1:44" s="21" customFormat="1">
      <c r="A28" s="24" t="s">
        <v>14</v>
      </c>
      <c r="B28" s="5" t="s">
        <v>283</v>
      </c>
      <c r="C28" s="44"/>
      <c r="D28" s="26">
        <f>D29+D30+D31+D32+D33+D34+D35+D36+D37+D38+D39+D40</f>
        <v>17</v>
      </c>
      <c r="E28" s="26">
        <f t="shared" ref="E28:X28" si="3">E29+E30+E31+E32+E33+E34+E35+E36+E37+E38+E39+E40</f>
        <v>6</v>
      </c>
      <c r="F28" s="26">
        <f t="shared" si="3"/>
        <v>27</v>
      </c>
      <c r="G28" s="26">
        <f t="shared" si="3"/>
        <v>2</v>
      </c>
      <c r="H28" s="26">
        <f t="shared" si="3"/>
        <v>336</v>
      </c>
      <c r="I28" s="26">
        <f t="shared" si="3"/>
        <v>222</v>
      </c>
      <c r="J28" s="26">
        <f t="shared" si="3"/>
        <v>114</v>
      </c>
      <c r="K28" s="26">
        <f t="shared" si="3"/>
        <v>0</v>
      </c>
      <c r="L28" s="26">
        <f t="shared" si="3"/>
        <v>72</v>
      </c>
      <c r="M28" s="26">
        <f t="shared" si="3"/>
        <v>0</v>
      </c>
      <c r="N28" s="26">
        <f t="shared" si="3"/>
        <v>0</v>
      </c>
      <c r="O28" s="26">
        <f t="shared" si="3"/>
        <v>0</v>
      </c>
      <c r="P28" s="26">
        <f t="shared" si="3"/>
        <v>0</v>
      </c>
      <c r="Q28" s="26">
        <f t="shared" si="3"/>
        <v>12</v>
      </c>
      <c r="R28" s="26">
        <f t="shared" si="3"/>
        <v>72</v>
      </c>
      <c r="S28" s="26">
        <f t="shared" si="3"/>
        <v>14</v>
      </c>
      <c r="T28" s="26">
        <f t="shared" si="3"/>
        <v>168</v>
      </c>
      <c r="U28" s="26">
        <f t="shared" si="3"/>
        <v>12</v>
      </c>
      <c r="V28" s="26">
        <f t="shared" si="3"/>
        <v>72</v>
      </c>
      <c r="W28" s="26">
        <f t="shared" si="3"/>
        <v>4</v>
      </c>
      <c r="X28" s="26">
        <f t="shared" si="3"/>
        <v>24</v>
      </c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</row>
    <row r="29" spans="1:44" ht="27.75" customHeight="1">
      <c r="A29" s="268" t="s">
        <v>15</v>
      </c>
      <c r="B29" s="265" t="s">
        <v>315</v>
      </c>
      <c r="C29" s="328" t="s">
        <v>415</v>
      </c>
      <c r="D29" s="125">
        <f>H29/24</f>
        <v>1</v>
      </c>
      <c r="E29" s="126"/>
      <c r="F29" s="126"/>
      <c r="G29" s="126"/>
      <c r="H29" s="137">
        <f>N29+P29+R29+T29+V29+X29</f>
        <v>24</v>
      </c>
      <c r="I29" s="127">
        <f>H29-J29</f>
        <v>8</v>
      </c>
      <c r="J29" s="127">
        <v>16</v>
      </c>
      <c r="K29" s="127"/>
      <c r="L29" s="127"/>
      <c r="M29" s="127"/>
      <c r="N29" s="127"/>
      <c r="O29" s="127"/>
      <c r="P29" s="127"/>
      <c r="Q29" s="127">
        <v>2</v>
      </c>
      <c r="R29" s="128">
        <v>12</v>
      </c>
      <c r="S29" s="127">
        <v>1</v>
      </c>
      <c r="T29" s="128">
        <v>12</v>
      </c>
      <c r="U29" s="111"/>
      <c r="V29" s="112"/>
      <c r="W29" s="127"/>
      <c r="X29" s="128"/>
      <c r="Y29" s="49"/>
      <c r="Z29" s="49"/>
      <c r="AA29" s="49"/>
      <c r="AB29" s="49"/>
    </row>
    <row r="30" spans="1:44" ht="39" customHeight="1">
      <c r="A30" s="270"/>
      <c r="B30" s="267"/>
      <c r="C30" s="53" t="s">
        <v>314</v>
      </c>
      <c r="D30" s="125">
        <f>H30/24</f>
        <v>3</v>
      </c>
      <c r="E30" s="126">
        <v>6</v>
      </c>
      <c r="F30" s="126"/>
      <c r="G30" s="126"/>
      <c r="H30" s="137">
        <f>N30+P30+R30+T30+V30+X30</f>
        <v>72</v>
      </c>
      <c r="I30" s="127">
        <f>H30-J30</f>
        <v>28</v>
      </c>
      <c r="J30" s="127">
        <v>44</v>
      </c>
      <c r="K30" s="127"/>
      <c r="L30" s="127"/>
      <c r="M30" s="127"/>
      <c r="N30" s="127"/>
      <c r="O30" s="127"/>
      <c r="P30" s="127"/>
      <c r="Q30" s="127">
        <v>2</v>
      </c>
      <c r="R30" s="128">
        <v>12</v>
      </c>
      <c r="S30" s="127">
        <v>1</v>
      </c>
      <c r="T30" s="128">
        <v>12</v>
      </c>
      <c r="U30" s="111">
        <v>4</v>
      </c>
      <c r="V30" s="112">
        <v>24</v>
      </c>
      <c r="W30" s="127">
        <v>4</v>
      </c>
      <c r="X30" s="128">
        <v>24</v>
      </c>
      <c r="Y30" s="49"/>
      <c r="Z30" s="49"/>
      <c r="AA30" s="49"/>
      <c r="AB30" s="49"/>
    </row>
    <row r="31" spans="1:44" ht="28.5" customHeight="1">
      <c r="A31" s="268" t="s">
        <v>16</v>
      </c>
      <c r="B31" s="272" t="s">
        <v>436</v>
      </c>
      <c r="C31" s="194" t="s">
        <v>437</v>
      </c>
      <c r="D31" s="125">
        <f t="shared" ref="D31" si="4">H31/24</f>
        <v>1</v>
      </c>
      <c r="E31" s="126"/>
      <c r="F31" s="126">
        <v>4</v>
      </c>
      <c r="G31" s="126"/>
      <c r="H31" s="137">
        <f t="shared" ref="H31" si="5">N31+P31+R31+T31+V31+X31</f>
        <v>24</v>
      </c>
      <c r="I31" s="127">
        <f t="shared" ref="I31" si="6">H31-J31</f>
        <v>12</v>
      </c>
      <c r="J31" s="127">
        <v>12</v>
      </c>
      <c r="K31" s="127"/>
      <c r="L31" s="127"/>
      <c r="M31" s="127"/>
      <c r="N31" s="127"/>
      <c r="O31" s="127"/>
      <c r="P31" s="127"/>
      <c r="Q31" s="127"/>
      <c r="R31" s="128"/>
      <c r="S31" s="127">
        <v>2</v>
      </c>
      <c r="T31" s="128">
        <v>24</v>
      </c>
      <c r="U31" s="127"/>
      <c r="V31" s="128"/>
      <c r="W31" s="127"/>
      <c r="X31" s="128"/>
    </row>
    <row r="32" spans="1:44" ht="39.6" customHeight="1">
      <c r="A32" s="269"/>
      <c r="B32" s="307"/>
      <c r="C32" s="194" t="s">
        <v>438</v>
      </c>
      <c r="D32" s="125">
        <f t="shared" ref="D32" si="7">H32/24</f>
        <v>1</v>
      </c>
      <c r="E32" s="126"/>
      <c r="F32" s="126">
        <v>3</v>
      </c>
      <c r="G32" s="126"/>
      <c r="H32" s="137">
        <f t="shared" ref="H32" si="8">N32+P32+R32+T32+V32+X32</f>
        <v>24</v>
      </c>
      <c r="I32" s="127">
        <f t="shared" ref="I32" si="9">H32-J32</f>
        <v>10</v>
      </c>
      <c r="J32" s="127">
        <v>14</v>
      </c>
      <c r="K32" s="127"/>
      <c r="L32" s="127"/>
      <c r="M32" s="127"/>
      <c r="N32" s="127"/>
      <c r="O32" s="127"/>
      <c r="P32" s="127"/>
      <c r="Q32" s="127">
        <v>4</v>
      </c>
      <c r="R32" s="128">
        <v>24</v>
      </c>
      <c r="S32" s="127"/>
      <c r="T32" s="128"/>
      <c r="U32" s="127"/>
      <c r="V32" s="128"/>
      <c r="W32" s="127"/>
      <c r="X32" s="128"/>
    </row>
    <row r="33" spans="1:44" ht="36" customHeight="1">
      <c r="A33" s="269"/>
      <c r="B33" s="307"/>
      <c r="C33" s="190" t="s">
        <v>412</v>
      </c>
      <c r="D33" s="125">
        <v>3</v>
      </c>
      <c r="E33" s="126"/>
      <c r="F33" s="126"/>
      <c r="G33" s="126"/>
      <c r="H33" s="137"/>
      <c r="I33" s="127"/>
      <c r="J33" s="127"/>
      <c r="K33" s="127"/>
      <c r="L33" s="51">
        <v>72</v>
      </c>
      <c r="M33" s="127"/>
      <c r="N33" s="127"/>
      <c r="O33" s="127"/>
      <c r="P33" s="127"/>
      <c r="Q33" s="127"/>
      <c r="R33" s="128"/>
      <c r="S33" s="127"/>
      <c r="T33" s="128"/>
      <c r="U33" s="127"/>
      <c r="V33" s="128"/>
      <c r="W33" s="127"/>
      <c r="X33" s="128"/>
    </row>
    <row r="34" spans="1:44" ht="30" customHeight="1">
      <c r="A34" s="268" t="s">
        <v>17</v>
      </c>
      <c r="B34" s="271" t="s">
        <v>316</v>
      </c>
      <c r="C34" s="168" t="s">
        <v>318</v>
      </c>
      <c r="D34" s="125">
        <f t="shared" ref="D34:D40" si="10">H34/24</f>
        <v>1</v>
      </c>
      <c r="E34" s="126"/>
      <c r="F34" s="126">
        <v>3</v>
      </c>
      <c r="G34" s="126">
        <v>1</v>
      </c>
      <c r="H34" s="137">
        <f t="shared" ref="H34:H40" si="11">N34+P34+R34+T34+V34+X34</f>
        <v>24</v>
      </c>
      <c r="I34" s="127">
        <f t="shared" ref="I34:I40" si="12">H34-J34</f>
        <v>12</v>
      </c>
      <c r="J34" s="127">
        <v>12</v>
      </c>
      <c r="K34" s="127"/>
      <c r="L34" s="127"/>
      <c r="M34" s="127"/>
      <c r="N34" s="127"/>
      <c r="O34" s="127"/>
      <c r="P34" s="127"/>
      <c r="Q34" s="127">
        <v>4</v>
      </c>
      <c r="R34" s="128">
        <v>24</v>
      </c>
      <c r="S34" s="127"/>
      <c r="T34" s="128"/>
      <c r="U34" s="127"/>
      <c r="V34" s="128"/>
      <c r="W34" s="127"/>
      <c r="X34" s="128"/>
    </row>
    <row r="35" spans="1:44" ht="27.75" customHeight="1">
      <c r="A35" s="269"/>
      <c r="B35" s="271"/>
      <c r="C35" s="168" t="s">
        <v>317</v>
      </c>
      <c r="D35" s="125">
        <f t="shared" si="10"/>
        <v>2</v>
      </c>
      <c r="E35" s="126"/>
      <c r="F35" s="126"/>
      <c r="G35" s="126"/>
      <c r="H35" s="137">
        <f t="shared" si="11"/>
        <v>48</v>
      </c>
      <c r="I35" s="127">
        <f t="shared" si="12"/>
        <v>40</v>
      </c>
      <c r="J35" s="127">
        <v>8</v>
      </c>
      <c r="K35" s="111"/>
      <c r="L35" s="111"/>
      <c r="M35" s="111"/>
      <c r="N35" s="111"/>
      <c r="O35" s="111"/>
      <c r="P35" s="111"/>
      <c r="Q35" s="111"/>
      <c r="R35" s="128"/>
      <c r="S35" s="127">
        <v>4</v>
      </c>
      <c r="T35" s="128">
        <v>48</v>
      </c>
      <c r="U35" s="127"/>
      <c r="V35" s="112"/>
      <c r="W35" s="111"/>
      <c r="X35" s="128"/>
    </row>
    <row r="36" spans="1:44" s="14" customFormat="1" ht="41.25" customHeight="1">
      <c r="A36" s="269"/>
      <c r="B36" s="271"/>
      <c r="C36" s="179" t="s">
        <v>439</v>
      </c>
      <c r="D36" s="125">
        <f t="shared" si="10"/>
        <v>1</v>
      </c>
      <c r="E36" s="126"/>
      <c r="F36" s="126"/>
      <c r="G36" s="126">
        <v>1</v>
      </c>
      <c r="H36" s="137">
        <f t="shared" si="11"/>
        <v>24</v>
      </c>
      <c r="I36" s="127">
        <f t="shared" si="12"/>
        <v>16</v>
      </c>
      <c r="J36" s="127">
        <v>8</v>
      </c>
      <c r="K36" s="111"/>
      <c r="L36" s="111"/>
      <c r="M36" s="111"/>
      <c r="N36" s="111"/>
      <c r="O36" s="111"/>
      <c r="P36" s="127"/>
      <c r="Q36" s="127"/>
      <c r="R36" s="112"/>
      <c r="S36" s="111"/>
      <c r="T36" s="112"/>
      <c r="U36" s="111">
        <v>4</v>
      </c>
      <c r="V36" s="112">
        <v>24</v>
      </c>
      <c r="W36" s="111"/>
      <c r="X36" s="112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</row>
    <row r="37" spans="1:44" s="14" customFormat="1" ht="51" customHeight="1">
      <c r="A37" s="268" t="s">
        <v>19</v>
      </c>
      <c r="B37" s="271" t="s">
        <v>319</v>
      </c>
      <c r="C37" s="168" t="s">
        <v>320</v>
      </c>
      <c r="D37" s="125">
        <f t="shared" si="10"/>
        <v>1</v>
      </c>
      <c r="E37" s="126"/>
      <c r="F37" s="126">
        <v>5</v>
      </c>
      <c r="G37" s="126"/>
      <c r="H37" s="137">
        <f t="shared" si="11"/>
        <v>24</v>
      </c>
      <c r="I37" s="127">
        <f t="shared" si="12"/>
        <v>24</v>
      </c>
      <c r="J37" s="127"/>
      <c r="K37" s="127"/>
      <c r="L37" s="127"/>
      <c r="M37" s="127"/>
      <c r="N37" s="127"/>
      <c r="O37" s="127"/>
      <c r="P37" s="127"/>
      <c r="Q37" s="127"/>
      <c r="R37" s="128"/>
      <c r="S37" s="127"/>
      <c r="T37" s="128"/>
      <c r="U37" s="127">
        <v>4</v>
      </c>
      <c r="V37" s="128">
        <v>24</v>
      </c>
      <c r="W37" s="127"/>
      <c r="X37" s="128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</row>
    <row r="38" spans="1:44" s="14" customFormat="1" ht="39.75" customHeight="1">
      <c r="A38" s="269"/>
      <c r="B38" s="271"/>
      <c r="C38" s="168" t="s">
        <v>321</v>
      </c>
      <c r="D38" s="125">
        <f t="shared" si="10"/>
        <v>1</v>
      </c>
      <c r="E38" s="126"/>
      <c r="F38" s="126">
        <v>4</v>
      </c>
      <c r="G38" s="126"/>
      <c r="H38" s="137">
        <f t="shared" si="11"/>
        <v>24</v>
      </c>
      <c r="I38" s="127">
        <f t="shared" si="12"/>
        <v>24</v>
      </c>
      <c r="J38" s="127"/>
      <c r="K38" s="127"/>
      <c r="L38" s="127"/>
      <c r="M38" s="127"/>
      <c r="N38" s="127"/>
      <c r="O38" s="127"/>
      <c r="P38" s="127"/>
      <c r="Q38" s="127"/>
      <c r="R38" s="128"/>
      <c r="S38" s="127">
        <v>2</v>
      </c>
      <c r="T38" s="128">
        <v>24</v>
      </c>
      <c r="U38" s="127"/>
      <c r="V38" s="128"/>
      <c r="W38" s="111"/>
      <c r="X38" s="112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</row>
    <row r="39" spans="1:44" s="14" customFormat="1" ht="30.75" customHeight="1">
      <c r="A39" s="269"/>
      <c r="B39" s="271"/>
      <c r="C39" s="194" t="s">
        <v>440</v>
      </c>
      <c r="D39" s="125">
        <f t="shared" ref="D39" si="13">H39/24</f>
        <v>1</v>
      </c>
      <c r="E39" s="126"/>
      <c r="F39" s="126">
        <v>4</v>
      </c>
      <c r="G39" s="126"/>
      <c r="H39" s="137">
        <f t="shared" ref="H39" si="14">N39+P39+R39+T39+V39+X39</f>
        <v>24</v>
      </c>
      <c r="I39" s="127">
        <f t="shared" ref="I39" si="15">H39-J39</f>
        <v>24</v>
      </c>
      <c r="J39" s="127"/>
      <c r="K39" s="127"/>
      <c r="L39" s="127"/>
      <c r="M39" s="127"/>
      <c r="N39" s="127"/>
      <c r="O39" s="127"/>
      <c r="P39" s="127"/>
      <c r="Q39" s="127"/>
      <c r="R39" s="128"/>
      <c r="S39" s="127">
        <v>2</v>
      </c>
      <c r="T39" s="128">
        <v>24</v>
      </c>
      <c r="U39" s="127"/>
      <c r="V39" s="128"/>
      <c r="W39" s="111"/>
      <c r="X39" s="112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</row>
    <row r="40" spans="1:44" s="14" customFormat="1" ht="30.75" customHeight="1">
      <c r="A40" s="270"/>
      <c r="B40" s="271"/>
      <c r="C40" s="168" t="s">
        <v>441</v>
      </c>
      <c r="D40" s="125">
        <f t="shared" si="10"/>
        <v>1</v>
      </c>
      <c r="E40" s="126"/>
      <c r="F40" s="126">
        <v>4</v>
      </c>
      <c r="G40" s="126"/>
      <c r="H40" s="137">
        <f t="shared" si="11"/>
        <v>24</v>
      </c>
      <c r="I40" s="127">
        <f t="shared" si="12"/>
        <v>24</v>
      </c>
      <c r="J40" s="127"/>
      <c r="K40" s="127"/>
      <c r="L40" s="127"/>
      <c r="M40" s="127"/>
      <c r="N40" s="127"/>
      <c r="O40" s="127"/>
      <c r="P40" s="127"/>
      <c r="Q40" s="127"/>
      <c r="R40" s="128"/>
      <c r="S40" s="127">
        <v>2</v>
      </c>
      <c r="T40" s="128">
        <v>24</v>
      </c>
      <c r="U40" s="127"/>
      <c r="V40" s="128"/>
      <c r="W40" s="111"/>
      <c r="X40" s="112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</row>
    <row r="41" spans="1:44" s="14" customFormat="1">
      <c r="A41" s="100"/>
      <c r="B41" s="99"/>
      <c r="C41" s="308" t="s">
        <v>292</v>
      </c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8"/>
      <c r="P41" s="308"/>
      <c r="Q41" s="308"/>
      <c r="R41" s="308"/>
      <c r="S41" s="308"/>
      <c r="T41" s="308"/>
      <c r="U41" s="308"/>
      <c r="V41" s="308"/>
      <c r="W41" s="308"/>
      <c r="X41" s="308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</row>
    <row r="42" spans="1:44" s="14" customFormat="1">
      <c r="A42" s="325"/>
      <c r="B42" s="39" t="s">
        <v>284</v>
      </c>
      <c r="C42" s="129"/>
      <c r="D42" s="22">
        <f>D43+D44+D45+D46+D47+D48+D49+D50+D51+D52+D53+D54+D55+D56+D57+D58+D59+D60+D62+D63+D64+D65</f>
        <v>41</v>
      </c>
      <c r="E42" s="22">
        <f t="shared" ref="E42:X42" si="16">E43+E44+E45+E46+E47+E48+E49+E50+E51+E52+E53+E54+E55+E56+E57+E58+E59+E60+E62+E63+E64+E65</f>
        <v>4</v>
      </c>
      <c r="F42" s="22">
        <f t="shared" si="16"/>
        <v>8</v>
      </c>
      <c r="G42" s="22">
        <f t="shared" si="16"/>
        <v>3</v>
      </c>
      <c r="H42" s="22">
        <f t="shared" si="16"/>
        <v>336</v>
      </c>
      <c r="I42" s="22">
        <f t="shared" si="16"/>
        <v>150</v>
      </c>
      <c r="J42" s="22">
        <f t="shared" si="16"/>
        <v>186</v>
      </c>
      <c r="K42" s="22">
        <f t="shared" si="16"/>
        <v>0</v>
      </c>
      <c r="L42" s="22">
        <f t="shared" si="16"/>
        <v>648</v>
      </c>
      <c r="M42" s="22">
        <f t="shared" si="16"/>
        <v>0</v>
      </c>
      <c r="N42" s="22">
        <f t="shared" si="16"/>
        <v>0</v>
      </c>
      <c r="O42" s="22">
        <f t="shared" si="16"/>
        <v>0</v>
      </c>
      <c r="P42" s="22">
        <f t="shared" si="16"/>
        <v>0</v>
      </c>
      <c r="Q42" s="22">
        <f t="shared" si="16"/>
        <v>12</v>
      </c>
      <c r="R42" s="22">
        <f t="shared" si="16"/>
        <v>72</v>
      </c>
      <c r="S42" s="22">
        <f t="shared" si="16"/>
        <v>22</v>
      </c>
      <c r="T42" s="22">
        <f t="shared" si="16"/>
        <v>264</v>
      </c>
      <c r="U42" s="22">
        <f t="shared" si="16"/>
        <v>0</v>
      </c>
      <c r="V42" s="22">
        <f t="shared" si="16"/>
        <v>0</v>
      </c>
      <c r="W42" s="22">
        <f t="shared" si="16"/>
        <v>0</v>
      </c>
      <c r="X42" s="22">
        <f t="shared" si="16"/>
        <v>0</v>
      </c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</row>
    <row r="43" spans="1:44" s="14" customFormat="1" ht="31.2" customHeight="1">
      <c r="A43" s="268" t="s">
        <v>277</v>
      </c>
      <c r="B43" s="265" t="s">
        <v>322</v>
      </c>
      <c r="C43" s="45" t="s">
        <v>442</v>
      </c>
      <c r="D43" s="125">
        <v>1</v>
      </c>
      <c r="E43" s="130"/>
      <c r="F43" s="126">
        <v>4</v>
      </c>
      <c r="G43" s="126">
        <v>1</v>
      </c>
      <c r="H43" s="131">
        <v>24</v>
      </c>
      <c r="I43" s="132">
        <v>24</v>
      </c>
      <c r="J43" s="132"/>
      <c r="K43" s="132"/>
      <c r="L43" s="132"/>
      <c r="M43" s="132"/>
      <c r="N43" s="132"/>
      <c r="O43" s="132"/>
      <c r="P43" s="132"/>
      <c r="Q43" s="132"/>
      <c r="R43" s="133"/>
      <c r="S43" s="132">
        <v>2</v>
      </c>
      <c r="T43" s="133">
        <v>24</v>
      </c>
      <c r="U43" s="132"/>
      <c r="V43" s="133"/>
      <c r="W43" s="132"/>
      <c r="X43" s="133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</row>
    <row r="44" spans="1:44" ht="28.5" customHeight="1">
      <c r="A44" s="269"/>
      <c r="B44" s="266"/>
      <c r="C44" s="45" t="s">
        <v>443</v>
      </c>
      <c r="D44" s="125">
        <f t="shared" ref="D44:D62" si="17">H44/24</f>
        <v>0.5</v>
      </c>
      <c r="E44" s="141"/>
      <c r="F44" s="126"/>
      <c r="G44" s="126"/>
      <c r="H44" s="131">
        <f t="shared" ref="H44:H62" si="18">N44+P44+R44+T44+V44+X44</f>
        <v>12</v>
      </c>
      <c r="I44" s="132">
        <v>12</v>
      </c>
      <c r="J44" s="132"/>
      <c r="K44" s="132"/>
      <c r="L44" s="132"/>
      <c r="M44" s="132"/>
      <c r="N44" s="132"/>
      <c r="O44" s="132"/>
      <c r="P44" s="132"/>
      <c r="Q44" s="132">
        <v>2</v>
      </c>
      <c r="R44" s="133">
        <v>12</v>
      </c>
      <c r="S44" s="132"/>
      <c r="T44" s="133"/>
      <c r="U44" s="132"/>
      <c r="V44" s="133"/>
      <c r="W44" s="132"/>
      <c r="X44" s="133"/>
    </row>
    <row r="45" spans="1:44" ht="26.25" customHeight="1">
      <c r="A45" s="269"/>
      <c r="B45" s="266"/>
      <c r="C45" s="45" t="s">
        <v>444</v>
      </c>
      <c r="D45" s="125">
        <v>0.5</v>
      </c>
      <c r="E45" s="141"/>
      <c r="F45" s="126"/>
      <c r="G45" s="126"/>
      <c r="H45" s="131">
        <v>12</v>
      </c>
      <c r="I45" s="132">
        <v>6</v>
      </c>
      <c r="J45" s="132">
        <v>6</v>
      </c>
      <c r="K45" s="132"/>
      <c r="L45" s="132"/>
      <c r="M45" s="132"/>
      <c r="N45" s="132"/>
      <c r="O45" s="132"/>
      <c r="P45" s="132"/>
      <c r="Q45" s="132">
        <v>2</v>
      </c>
      <c r="R45" s="133">
        <v>12</v>
      </c>
      <c r="S45" s="132"/>
      <c r="T45" s="133"/>
      <c r="U45" s="132"/>
      <c r="V45" s="133"/>
      <c r="W45" s="132"/>
      <c r="X45" s="133"/>
    </row>
    <row r="46" spans="1:44" ht="39.75" customHeight="1">
      <c r="A46" s="269"/>
      <c r="B46" s="266"/>
      <c r="C46" s="45" t="s">
        <v>445</v>
      </c>
      <c r="D46" s="125">
        <v>1.5</v>
      </c>
      <c r="E46" s="141"/>
      <c r="F46" s="126">
        <v>4</v>
      </c>
      <c r="G46" s="126">
        <v>1</v>
      </c>
      <c r="H46" s="131">
        <v>36</v>
      </c>
      <c r="I46" s="132">
        <v>24</v>
      </c>
      <c r="J46" s="132">
        <v>12</v>
      </c>
      <c r="K46" s="132"/>
      <c r="L46" s="132"/>
      <c r="M46" s="132"/>
      <c r="N46" s="132"/>
      <c r="O46" s="132"/>
      <c r="P46" s="132"/>
      <c r="Q46" s="132">
        <v>4</v>
      </c>
      <c r="R46" s="133">
        <v>24</v>
      </c>
      <c r="S46" s="132">
        <v>1</v>
      </c>
      <c r="T46" s="133">
        <v>12</v>
      </c>
      <c r="U46" s="132"/>
      <c r="V46" s="133"/>
      <c r="W46" s="132"/>
      <c r="X46" s="133"/>
    </row>
    <row r="47" spans="1:44" ht="17.25" customHeight="1">
      <c r="A47" s="270"/>
      <c r="B47" s="267"/>
      <c r="C47" s="45" t="s">
        <v>446</v>
      </c>
      <c r="D47" s="125">
        <v>0.5</v>
      </c>
      <c r="E47" s="141"/>
      <c r="F47" s="126"/>
      <c r="G47" s="126"/>
      <c r="H47" s="131">
        <v>12</v>
      </c>
      <c r="I47" s="132">
        <v>6</v>
      </c>
      <c r="J47" s="132">
        <v>6</v>
      </c>
      <c r="K47" s="132"/>
      <c r="L47" s="132"/>
      <c r="M47" s="132"/>
      <c r="N47" s="132"/>
      <c r="O47" s="132"/>
      <c r="P47" s="132"/>
      <c r="Q47" s="132"/>
      <c r="R47" s="133"/>
      <c r="S47" s="132">
        <v>1</v>
      </c>
      <c r="T47" s="133">
        <v>12</v>
      </c>
      <c r="U47" s="132"/>
      <c r="V47" s="133"/>
      <c r="W47" s="132"/>
      <c r="X47" s="133"/>
    </row>
    <row r="48" spans="1:44" ht="39" customHeight="1">
      <c r="A48" s="268" t="s">
        <v>278</v>
      </c>
      <c r="B48" s="265" t="s">
        <v>324</v>
      </c>
      <c r="C48" s="45" t="s">
        <v>326</v>
      </c>
      <c r="D48" s="125">
        <f t="shared" si="17"/>
        <v>2</v>
      </c>
      <c r="E48" s="130"/>
      <c r="F48" s="130"/>
      <c r="G48" s="130"/>
      <c r="H48" s="131">
        <f t="shared" si="18"/>
        <v>48</v>
      </c>
      <c r="I48" s="132">
        <f t="shared" ref="I48:I49" si="19">H48-J48</f>
        <v>28</v>
      </c>
      <c r="J48" s="132">
        <v>20</v>
      </c>
      <c r="K48" s="113"/>
      <c r="L48" s="113"/>
      <c r="M48" s="113"/>
      <c r="N48" s="113"/>
      <c r="O48" s="113"/>
      <c r="P48" s="113"/>
      <c r="Q48" s="113">
        <v>4</v>
      </c>
      <c r="R48" s="133">
        <v>24</v>
      </c>
      <c r="S48" s="127">
        <v>2</v>
      </c>
      <c r="T48" s="128">
        <v>24</v>
      </c>
      <c r="U48" s="132"/>
      <c r="V48" s="114"/>
      <c r="W48" s="113"/>
      <c r="X48" s="133"/>
    </row>
    <row r="49" spans="1:44" s="14" customFormat="1" ht="40.5" customHeight="1">
      <c r="A49" s="269"/>
      <c r="B49" s="266"/>
      <c r="C49" s="182" t="s">
        <v>375</v>
      </c>
      <c r="D49" s="125">
        <f t="shared" si="17"/>
        <v>1</v>
      </c>
      <c r="E49" s="130"/>
      <c r="F49" s="130"/>
      <c r="G49" s="130"/>
      <c r="H49" s="131">
        <f t="shared" si="18"/>
        <v>24</v>
      </c>
      <c r="I49" s="132">
        <f t="shared" si="19"/>
        <v>4</v>
      </c>
      <c r="J49" s="132">
        <v>20</v>
      </c>
      <c r="K49" s="113"/>
      <c r="L49" s="113"/>
      <c r="M49" s="113"/>
      <c r="N49" s="113"/>
      <c r="O49" s="113"/>
      <c r="P49" s="132"/>
      <c r="Q49" s="132"/>
      <c r="R49" s="114"/>
      <c r="S49" s="111">
        <v>2</v>
      </c>
      <c r="T49" s="112">
        <v>24</v>
      </c>
      <c r="U49" s="111"/>
      <c r="V49" s="112"/>
      <c r="W49" s="111"/>
      <c r="X49" s="133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</row>
    <row r="50" spans="1:44" s="14" customFormat="1" ht="39" customHeight="1">
      <c r="A50" s="269"/>
      <c r="B50" s="266"/>
      <c r="C50" s="168" t="s">
        <v>327</v>
      </c>
      <c r="D50" s="125">
        <v>0.5</v>
      </c>
      <c r="E50" s="130"/>
      <c r="F50" s="130"/>
      <c r="G50" s="130"/>
      <c r="H50" s="131">
        <f t="shared" ref="H50:H51" si="20">N50+P50+R50+T50+V50+X50</f>
        <v>12</v>
      </c>
      <c r="I50" s="132">
        <v>4</v>
      </c>
      <c r="J50" s="132">
        <v>8</v>
      </c>
      <c r="K50" s="113"/>
      <c r="L50" s="113"/>
      <c r="M50" s="113"/>
      <c r="N50" s="113"/>
      <c r="O50" s="113"/>
      <c r="P50" s="132"/>
      <c r="Q50" s="132"/>
      <c r="R50" s="114"/>
      <c r="S50" s="111">
        <v>1</v>
      </c>
      <c r="T50" s="112">
        <v>12</v>
      </c>
      <c r="U50" s="111"/>
      <c r="V50" s="112"/>
      <c r="W50" s="111"/>
      <c r="X50" s="133"/>
      <c r="Y50" s="49"/>
      <c r="Z50" s="49"/>
      <c r="AA50" s="255"/>
      <c r="AB50" s="255"/>
      <c r="AC50" s="255"/>
      <c r="AD50" s="255"/>
      <c r="AE50" s="255"/>
      <c r="AF50" s="255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</row>
    <row r="51" spans="1:44" s="14" customFormat="1" ht="24.75" customHeight="1">
      <c r="A51" s="270"/>
      <c r="B51" s="267"/>
      <c r="C51" s="168" t="s">
        <v>329</v>
      </c>
      <c r="D51" s="125">
        <v>0.5</v>
      </c>
      <c r="E51" s="130"/>
      <c r="F51" s="130"/>
      <c r="G51" s="130"/>
      <c r="H51" s="131">
        <f t="shared" si="20"/>
        <v>12</v>
      </c>
      <c r="I51" s="132">
        <v>6</v>
      </c>
      <c r="J51" s="132">
        <v>6</v>
      </c>
      <c r="K51" s="113"/>
      <c r="L51" s="113"/>
      <c r="M51" s="113"/>
      <c r="N51" s="113"/>
      <c r="O51" s="113"/>
      <c r="P51" s="132"/>
      <c r="Q51" s="132"/>
      <c r="R51" s="114"/>
      <c r="S51" s="111">
        <v>1</v>
      </c>
      <c r="T51" s="112">
        <v>12</v>
      </c>
      <c r="U51" s="111"/>
      <c r="V51" s="112"/>
      <c r="W51" s="111"/>
      <c r="X51" s="133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</row>
    <row r="52" spans="1:44" s="14" customFormat="1" ht="36.75" customHeight="1">
      <c r="A52" s="262" t="s">
        <v>72</v>
      </c>
      <c r="B52" s="330" t="s">
        <v>372</v>
      </c>
      <c r="C52" s="53" t="s">
        <v>330</v>
      </c>
      <c r="D52" s="125">
        <f t="shared" si="17"/>
        <v>1</v>
      </c>
      <c r="E52" s="130"/>
      <c r="F52" s="130"/>
      <c r="G52" s="130"/>
      <c r="H52" s="131">
        <f t="shared" si="18"/>
        <v>24</v>
      </c>
      <c r="I52" s="132">
        <f>H52-J52</f>
        <v>16</v>
      </c>
      <c r="J52" s="132">
        <v>8</v>
      </c>
      <c r="K52" s="132"/>
      <c r="L52" s="132"/>
      <c r="M52" s="132"/>
      <c r="N52" s="132"/>
      <c r="O52" s="132"/>
      <c r="P52" s="132"/>
      <c r="Q52" s="132"/>
      <c r="R52" s="133"/>
      <c r="S52" s="127">
        <v>2</v>
      </c>
      <c r="T52" s="128">
        <v>24</v>
      </c>
      <c r="U52" s="132"/>
      <c r="V52" s="133"/>
      <c r="W52" s="132"/>
      <c r="X52" s="133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</row>
    <row r="53" spans="1:44" s="14" customFormat="1" ht="67.5" customHeight="1">
      <c r="A53" s="263"/>
      <c r="B53" s="331"/>
      <c r="C53" s="191" t="s">
        <v>391</v>
      </c>
      <c r="D53" s="125">
        <v>1.5</v>
      </c>
      <c r="E53" s="130"/>
      <c r="F53" s="130"/>
      <c r="G53" s="130"/>
      <c r="H53" s="131"/>
      <c r="I53" s="132"/>
      <c r="J53" s="130"/>
      <c r="K53" s="130"/>
      <c r="L53" s="52">
        <v>36</v>
      </c>
      <c r="M53" s="130"/>
      <c r="N53" s="130"/>
      <c r="O53" s="130"/>
      <c r="P53" s="130"/>
      <c r="Q53" s="130"/>
      <c r="R53" s="133"/>
      <c r="S53" s="132"/>
      <c r="T53" s="128"/>
      <c r="U53" s="127"/>
      <c r="V53" s="128"/>
      <c r="W53" s="127"/>
      <c r="X53" s="133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</row>
    <row r="54" spans="1:44" s="14" customFormat="1" ht="75" customHeight="1">
      <c r="A54" s="264"/>
      <c r="B54" s="332"/>
      <c r="C54" s="191" t="s">
        <v>392</v>
      </c>
      <c r="D54" s="125">
        <v>3</v>
      </c>
      <c r="E54" s="130"/>
      <c r="F54" s="130"/>
      <c r="G54" s="130"/>
      <c r="H54" s="131"/>
      <c r="I54" s="132"/>
      <c r="J54" s="130"/>
      <c r="K54" s="130"/>
      <c r="L54" s="52">
        <v>72</v>
      </c>
      <c r="M54" s="130"/>
      <c r="N54" s="130"/>
      <c r="O54" s="130"/>
      <c r="P54" s="130"/>
      <c r="Q54" s="130"/>
      <c r="R54" s="133"/>
      <c r="S54" s="132"/>
      <c r="T54" s="128"/>
      <c r="U54" s="127"/>
      <c r="V54" s="128"/>
      <c r="W54" s="127"/>
      <c r="X54" s="133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</row>
    <row r="55" spans="1:44" s="14" customFormat="1" ht="27" customHeight="1">
      <c r="A55" s="268" t="s">
        <v>279</v>
      </c>
      <c r="B55" s="333" t="s">
        <v>373</v>
      </c>
      <c r="C55" s="168" t="s">
        <v>331</v>
      </c>
      <c r="D55" s="125">
        <f t="shared" si="17"/>
        <v>1</v>
      </c>
      <c r="E55" s="130"/>
      <c r="F55" s="130"/>
      <c r="G55" s="130"/>
      <c r="H55" s="131">
        <f t="shared" si="18"/>
        <v>24</v>
      </c>
      <c r="I55" s="132">
        <v>8</v>
      </c>
      <c r="J55" s="130">
        <v>16</v>
      </c>
      <c r="K55" s="130"/>
      <c r="L55" s="130"/>
      <c r="M55" s="130"/>
      <c r="N55" s="130"/>
      <c r="O55" s="130"/>
      <c r="P55" s="130"/>
      <c r="Q55" s="130"/>
      <c r="R55" s="133"/>
      <c r="S55" s="127">
        <v>2</v>
      </c>
      <c r="T55" s="128">
        <v>24</v>
      </c>
      <c r="U55" s="134"/>
      <c r="V55" s="135"/>
      <c r="W55" s="127"/>
      <c r="X55" s="133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</row>
    <row r="56" spans="1:44" s="14" customFormat="1" ht="39.75" customHeight="1">
      <c r="A56" s="269"/>
      <c r="B56" s="334"/>
      <c r="C56" s="169" t="s">
        <v>332</v>
      </c>
      <c r="D56" s="125">
        <v>0.5</v>
      </c>
      <c r="E56" s="130"/>
      <c r="F56" s="130"/>
      <c r="G56" s="130"/>
      <c r="H56" s="131">
        <f t="shared" si="18"/>
        <v>12</v>
      </c>
      <c r="I56" s="132">
        <v>2</v>
      </c>
      <c r="J56" s="130">
        <v>10</v>
      </c>
      <c r="K56" s="130"/>
      <c r="L56" s="130"/>
      <c r="M56" s="130"/>
      <c r="N56" s="130"/>
      <c r="O56" s="130"/>
      <c r="P56" s="130"/>
      <c r="Q56" s="130"/>
      <c r="R56" s="133"/>
      <c r="S56" s="127">
        <v>1</v>
      </c>
      <c r="T56" s="128">
        <v>12</v>
      </c>
      <c r="U56" s="134"/>
      <c r="V56" s="135"/>
      <c r="W56" s="127"/>
      <c r="X56" s="133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</row>
    <row r="57" spans="1:44" s="14" customFormat="1" ht="27" customHeight="1">
      <c r="A57" s="269"/>
      <c r="B57" s="334"/>
      <c r="C57" s="169" t="s">
        <v>334</v>
      </c>
      <c r="D57" s="125">
        <v>1</v>
      </c>
      <c r="E57" s="130"/>
      <c r="F57" s="130"/>
      <c r="G57" s="130"/>
      <c r="H57" s="131">
        <f t="shared" si="18"/>
        <v>24</v>
      </c>
      <c r="I57" s="132">
        <v>8</v>
      </c>
      <c r="J57" s="130">
        <v>16</v>
      </c>
      <c r="K57" s="130"/>
      <c r="L57" s="130"/>
      <c r="M57" s="130"/>
      <c r="N57" s="130"/>
      <c r="O57" s="130"/>
      <c r="P57" s="130"/>
      <c r="Q57" s="130"/>
      <c r="R57" s="133"/>
      <c r="S57" s="127">
        <v>2</v>
      </c>
      <c r="T57" s="128">
        <v>24</v>
      </c>
      <c r="U57" s="134"/>
      <c r="V57" s="135"/>
      <c r="W57" s="127"/>
      <c r="X57" s="133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</row>
    <row r="58" spans="1:44" s="14" customFormat="1" ht="27.75" customHeight="1">
      <c r="A58" s="269"/>
      <c r="B58" s="334"/>
      <c r="C58" s="169" t="s">
        <v>335</v>
      </c>
      <c r="D58" s="125">
        <v>0.5</v>
      </c>
      <c r="E58" s="130">
        <v>4</v>
      </c>
      <c r="F58" s="130"/>
      <c r="G58" s="130">
        <v>1</v>
      </c>
      <c r="H58" s="131">
        <f t="shared" si="18"/>
        <v>12</v>
      </c>
      <c r="I58" s="132">
        <v>2</v>
      </c>
      <c r="J58" s="130">
        <v>10</v>
      </c>
      <c r="K58" s="130"/>
      <c r="L58" s="130"/>
      <c r="M58" s="130"/>
      <c r="N58" s="130"/>
      <c r="O58" s="130"/>
      <c r="P58" s="130"/>
      <c r="Q58" s="130"/>
      <c r="R58" s="133"/>
      <c r="S58" s="127">
        <v>1</v>
      </c>
      <c r="T58" s="128">
        <v>12</v>
      </c>
      <c r="U58" s="134"/>
      <c r="V58" s="135"/>
      <c r="W58" s="127"/>
      <c r="X58" s="133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</row>
    <row r="59" spans="1:44" s="14" customFormat="1" ht="55.5" customHeight="1">
      <c r="A59" s="269"/>
      <c r="B59" s="334"/>
      <c r="C59" s="192" t="s">
        <v>393</v>
      </c>
      <c r="D59" s="125">
        <v>1.5</v>
      </c>
      <c r="E59" s="130"/>
      <c r="F59" s="130"/>
      <c r="G59" s="130"/>
      <c r="H59" s="131"/>
      <c r="I59" s="132"/>
      <c r="J59" s="132"/>
      <c r="K59" s="132"/>
      <c r="L59" s="51">
        <v>36</v>
      </c>
      <c r="M59" s="132"/>
      <c r="N59" s="132"/>
      <c r="O59" s="132"/>
      <c r="P59" s="132"/>
      <c r="Q59" s="132"/>
      <c r="R59" s="133"/>
      <c r="S59" s="127"/>
      <c r="T59" s="128"/>
      <c r="U59" s="132"/>
      <c r="V59" s="133"/>
      <c r="W59" s="132"/>
      <c r="X59" s="133"/>
      <c r="Y59" s="309"/>
      <c r="Z59" s="310"/>
      <c r="AA59" s="310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</row>
    <row r="60" spans="1:44" s="14" customFormat="1" ht="54" customHeight="1">
      <c r="A60" s="270"/>
      <c r="B60" s="334"/>
      <c r="C60" s="192" t="s">
        <v>394</v>
      </c>
      <c r="D60" s="125">
        <v>3</v>
      </c>
      <c r="E60" s="130"/>
      <c r="F60" s="130"/>
      <c r="G60" s="130"/>
      <c r="H60" s="131"/>
      <c r="I60" s="132"/>
      <c r="J60" s="132"/>
      <c r="K60" s="132"/>
      <c r="L60" s="51">
        <v>72</v>
      </c>
      <c r="M60" s="132"/>
      <c r="N60" s="132"/>
      <c r="O60" s="132"/>
      <c r="P60" s="132"/>
      <c r="Q60" s="132"/>
      <c r="R60" s="133"/>
      <c r="S60" s="127"/>
      <c r="T60" s="128"/>
      <c r="U60" s="132"/>
      <c r="V60" s="133"/>
      <c r="W60" s="132"/>
      <c r="X60" s="133"/>
      <c r="Y60" s="309"/>
      <c r="Z60" s="310"/>
      <c r="AA60" s="310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</row>
    <row r="61" spans="1:44" s="14" customFormat="1" ht="34.5" customHeight="1">
      <c r="A61" s="329" t="s">
        <v>285</v>
      </c>
      <c r="B61" s="171" t="s">
        <v>18</v>
      </c>
      <c r="C61" s="171" t="s">
        <v>18</v>
      </c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33"/>
      <c r="S61" s="174"/>
      <c r="T61" s="128"/>
      <c r="U61" s="174"/>
      <c r="V61" s="133"/>
      <c r="W61" s="174"/>
      <c r="X61" s="133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</row>
    <row r="62" spans="1:44" s="14" customFormat="1" ht="36.75" customHeight="1">
      <c r="A62" s="268" t="s">
        <v>286</v>
      </c>
      <c r="B62" s="256" t="s">
        <v>287</v>
      </c>
      <c r="C62" s="168" t="s">
        <v>323</v>
      </c>
      <c r="D62" s="125">
        <f t="shared" si="17"/>
        <v>2</v>
      </c>
      <c r="E62" s="144"/>
      <c r="F62" s="144"/>
      <c r="G62" s="144"/>
      <c r="H62" s="131">
        <f t="shared" si="18"/>
        <v>48</v>
      </c>
      <c r="I62" s="132"/>
      <c r="J62" s="2">
        <v>48</v>
      </c>
      <c r="K62" s="2"/>
      <c r="L62" s="2"/>
      <c r="M62" s="2"/>
      <c r="N62" s="23"/>
      <c r="O62" s="23"/>
      <c r="P62" s="23"/>
      <c r="Q62" s="23"/>
      <c r="R62" s="31"/>
      <c r="S62" s="23">
        <v>4</v>
      </c>
      <c r="T62" s="31">
        <v>48</v>
      </c>
      <c r="U62" s="23"/>
      <c r="V62" s="31"/>
      <c r="W62" s="23"/>
      <c r="X62" s="31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</row>
    <row r="63" spans="1:44" s="14" customFormat="1" ht="39.75" customHeight="1">
      <c r="A63" s="270"/>
      <c r="B63" s="258"/>
      <c r="C63" s="55" t="s">
        <v>395</v>
      </c>
      <c r="D63" s="125">
        <v>3</v>
      </c>
      <c r="E63" s="42"/>
      <c r="F63" s="42"/>
      <c r="G63" s="42"/>
      <c r="H63" s="131"/>
      <c r="I63" s="132"/>
      <c r="J63" s="41"/>
      <c r="K63" s="41"/>
      <c r="L63" s="143">
        <v>72</v>
      </c>
      <c r="M63" s="2"/>
      <c r="N63" s="23"/>
      <c r="O63" s="23"/>
      <c r="P63" s="23"/>
      <c r="Q63" s="23"/>
      <c r="R63" s="31"/>
      <c r="S63" s="23"/>
      <c r="T63" s="31"/>
      <c r="U63" s="23"/>
      <c r="V63" s="31"/>
      <c r="W63" s="23"/>
      <c r="X63" s="31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</row>
    <row r="64" spans="1:44" s="14" customFormat="1" ht="31.5" customHeight="1">
      <c r="A64" s="146"/>
      <c r="B64" s="145"/>
      <c r="C64" s="172" t="s">
        <v>288</v>
      </c>
      <c r="D64" s="125">
        <v>3</v>
      </c>
      <c r="E64" s="130"/>
      <c r="F64" s="130"/>
      <c r="G64" s="130"/>
      <c r="H64" s="131"/>
      <c r="I64" s="132"/>
      <c r="J64" s="130"/>
      <c r="K64" s="130"/>
      <c r="L64" s="52">
        <v>72</v>
      </c>
      <c r="M64" s="130"/>
      <c r="N64" s="130"/>
      <c r="O64" s="130"/>
      <c r="P64" s="130"/>
      <c r="Q64" s="130"/>
      <c r="R64" s="133"/>
      <c r="S64" s="132"/>
      <c r="T64" s="128"/>
      <c r="U64" s="127"/>
      <c r="V64" s="128"/>
      <c r="W64" s="127"/>
      <c r="X64" s="133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</row>
    <row r="65" spans="1:46" s="14" customFormat="1" ht="38.25" customHeight="1">
      <c r="A65" s="100"/>
      <c r="B65" s="101"/>
      <c r="C65" s="172" t="s">
        <v>339</v>
      </c>
      <c r="D65" s="125">
        <v>12</v>
      </c>
      <c r="E65" s="130"/>
      <c r="F65" s="130"/>
      <c r="G65" s="130"/>
      <c r="H65" s="131"/>
      <c r="I65" s="132"/>
      <c r="J65" s="130"/>
      <c r="K65" s="130"/>
      <c r="L65" s="52">
        <v>288</v>
      </c>
      <c r="M65" s="130"/>
      <c r="N65" s="130"/>
      <c r="O65" s="130"/>
      <c r="P65" s="130"/>
      <c r="Q65" s="130"/>
      <c r="R65" s="133"/>
      <c r="S65" s="132"/>
      <c r="T65" s="128"/>
      <c r="U65" s="127"/>
      <c r="V65" s="128"/>
      <c r="W65" s="127"/>
      <c r="X65" s="133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</row>
    <row r="66" spans="1:46" s="6" customFormat="1" ht="30" customHeight="1">
      <c r="A66" s="326"/>
      <c r="B66" s="103" t="s">
        <v>289</v>
      </c>
      <c r="C66" s="104"/>
      <c r="D66" s="105">
        <f>D8+D28+D42</f>
        <v>118</v>
      </c>
      <c r="E66" s="105">
        <f>E8+E28+E42</f>
        <v>10</v>
      </c>
      <c r="F66" s="105">
        <f>F8+F28+F42</f>
        <v>35</v>
      </c>
      <c r="G66" s="105">
        <f>G8+G28+G42</f>
        <v>10</v>
      </c>
      <c r="H66" s="105">
        <f>H8+H28+H42</f>
        <v>2040</v>
      </c>
      <c r="I66" s="105">
        <f>I8+I28+I42</f>
        <v>1005</v>
      </c>
      <c r="J66" s="105">
        <f>J8+J28+J42</f>
        <v>1035</v>
      </c>
      <c r="K66" s="105">
        <f>K8+K28+K42</f>
        <v>0</v>
      </c>
      <c r="L66" s="105">
        <f>L8+L28+L42</f>
        <v>792</v>
      </c>
      <c r="M66" s="105">
        <f>M8+M28+M42</f>
        <v>36</v>
      </c>
      <c r="N66" s="105">
        <f>N8+N28+N42</f>
        <v>720</v>
      </c>
      <c r="O66" s="105">
        <f>O8+O28+O42</f>
        <v>36</v>
      </c>
      <c r="P66" s="105">
        <f>P8+P28+P42</f>
        <v>576</v>
      </c>
      <c r="Q66" s="105">
        <f>Q8+Q28+Q42</f>
        <v>32</v>
      </c>
      <c r="R66" s="105">
        <f>R8+R28+R42</f>
        <v>192</v>
      </c>
      <c r="S66" s="105">
        <f>S8+S28+S42</f>
        <v>38</v>
      </c>
      <c r="T66" s="105">
        <f>T8+T28+T42</f>
        <v>456</v>
      </c>
      <c r="U66" s="105">
        <f>U8+U28+U42</f>
        <v>12</v>
      </c>
      <c r="V66" s="105">
        <f>V8+V28+V42</f>
        <v>72</v>
      </c>
      <c r="W66" s="105">
        <f>W8+W28+W42</f>
        <v>4</v>
      </c>
      <c r="X66" s="105">
        <f>X8+X28+X42</f>
        <v>24</v>
      </c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</row>
    <row r="67" spans="1:46" s="14" customFormat="1">
      <c r="A67" s="54"/>
      <c r="B67" s="173" t="s">
        <v>290</v>
      </c>
      <c r="C67" s="273" t="s">
        <v>293</v>
      </c>
      <c r="D67" s="273"/>
      <c r="E67" s="273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</row>
    <row r="68" spans="1:46" s="14" customFormat="1">
      <c r="A68" s="325"/>
      <c r="B68" s="103" t="s">
        <v>284</v>
      </c>
      <c r="C68" s="129"/>
      <c r="D68" s="138">
        <f>D69+D70+D71+D72+D73+D74+D75+D76+D77+D78+D79+D80+D81+D82+D83+D84+D85+D86+D87+D88+D89+D90+D91+D92+D93+D94+D95+D96+D98+D99+D100+D101+D102+D103</f>
        <v>53</v>
      </c>
      <c r="E68" s="138">
        <f t="shared" ref="E68:X68" si="21">E69+E70+E71+E72+E73+E74+E75+E76+E77+E78+E79+E80+E81+E82+E83+E84+E85+E86+E87+E88+E89+E90+E91+E92+E93+E94+E95+E96+E98+E99+E100+E101+E102+E103</f>
        <v>22</v>
      </c>
      <c r="F68" s="138">
        <f t="shared" si="21"/>
        <v>6</v>
      </c>
      <c r="G68" s="138">
        <f t="shared" si="21"/>
        <v>5</v>
      </c>
      <c r="H68" s="138">
        <f t="shared" si="21"/>
        <v>336</v>
      </c>
      <c r="I68" s="138">
        <f t="shared" si="21"/>
        <v>108</v>
      </c>
      <c r="J68" s="138">
        <f t="shared" si="21"/>
        <v>228</v>
      </c>
      <c r="K68" s="138">
        <f t="shared" si="21"/>
        <v>20</v>
      </c>
      <c r="L68" s="138">
        <f t="shared" si="21"/>
        <v>936</v>
      </c>
      <c r="M68" s="138">
        <f t="shared" si="21"/>
        <v>0</v>
      </c>
      <c r="N68" s="138">
        <f t="shared" si="21"/>
        <v>0</v>
      </c>
      <c r="O68" s="138">
        <f t="shared" si="21"/>
        <v>0</v>
      </c>
      <c r="P68" s="138">
        <f t="shared" si="21"/>
        <v>0</v>
      </c>
      <c r="Q68" s="138">
        <f t="shared" si="21"/>
        <v>0</v>
      </c>
      <c r="R68" s="138">
        <f t="shared" si="21"/>
        <v>0</v>
      </c>
      <c r="S68" s="138">
        <f t="shared" si="21"/>
        <v>0</v>
      </c>
      <c r="T68" s="138">
        <f t="shared" si="21"/>
        <v>0</v>
      </c>
      <c r="U68" s="138">
        <f t="shared" si="21"/>
        <v>24</v>
      </c>
      <c r="V68" s="138">
        <f t="shared" si="21"/>
        <v>144</v>
      </c>
      <c r="W68" s="138">
        <f t="shared" si="21"/>
        <v>32</v>
      </c>
      <c r="X68" s="138">
        <f t="shared" si="21"/>
        <v>192</v>
      </c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</row>
    <row r="69" spans="1:46" s="14" customFormat="1" ht="62.25" customHeight="1">
      <c r="A69" s="274" t="s">
        <v>277</v>
      </c>
      <c r="B69" s="256" t="s">
        <v>336</v>
      </c>
      <c r="C69" s="177" t="s">
        <v>337</v>
      </c>
      <c r="D69" s="125">
        <f>H69/24</f>
        <v>1</v>
      </c>
      <c r="E69" s="130"/>
      <c r="F69" s="130"/>
      <c r="G69" s="130"/>
      <c r="H69" s="131">
        <f>N69+P69+R69+T69+V69+X69</f>
        <v>24</v>
      </c>
      <c r="I69" s="132">
        <f>H69-J69</f>
        <v>12</v>
      </c>
      <c r="J69" s="132">
        <v>12</v>
      </c>
      <c r="K69" s="132"/>
      <c r="L69" s="132"/>
      <c r="M69" s="132"/>
      <c r="N69" s="132"/>
      <c r="O69" s="132"/>
      <c r="P69" s="132"/>
      <c r="Q69" s="132"/>
      <c r="R69" s="133"/>
      <c r="S69" s="127"/>
      <c r="T69" s="128"/>
      <c r="U69" s="127">
        <v>4</v>
      </c>
      <c r="V69" s="128">
        <v>24</v>
      </c>
      <c r="W69" s="132"/>
      <c r="X69" s="133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</row>
    <row r="70" spans="1:46" s="14" customFormat="1" ht="18.75" customHeight="1">
      <c r="A70" s="275"/>
      <c r="B70" s="257"/>
      <c r="C70" s="178" t="s">
        <v>338</v>
      </c>
      <c r="D70" s="125">
        <f t="shared" ref="D70:D79" si="22">H70/24</f>
        <v>1</v>
      </c>
      <c r="E70" s="130"/>
      <c r="F70" s="130"/>
      <c r="G70" s="130"/>
      <c r="H70" s="131">
        <f t="shared" ref="H70:H111" si="23">N70+P70+R70+T70+V70+X70</f>
        <v>24</v>
      </c>
      <c r="I70" s="132">
        <f>H70-J70</f>
        <v>0</v>
      </c>
      <c r="J70" s="132">
        <v>24</v>
      </c>
      <c r="K70" s="132"/>
      <c r="L70" s="132"/>
      <c r="M70" s="132"/>
      <c r="N70" s="132"/>
      <c r="O70" s="132"/>
      <c r="P70" s="132"/>
      <c r="Q70" s="132"/>
      <c r="R70" s="133"/>
      <c r="S70" s="127"/>
      <c r="T70" s="128"/>
      <c r="U70" s="127">
        <v>4</v>
      </c>
      <c r="V70" s="128">
        <v>24</v>
      </c>
      <c r="W70" s="132"/>
      <c r="X70" s="133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</row>
    <row r="71" spans="1:46" s="14" customFormat="1" ht="39" customHeight="1">
      <c r="A71" s="275"/>
      <c r="B71" s="257"/>
      <c r="C71" s="55" t="s">
        <v>398</v>
      </c>
      <c r="D71" s="125">
        <v>1.5</v>
      </c>
      <c r="E71" s="130"/>
      <c r="F71" s="130"/>
      <c r="G71" s="130"/>
      <c r="H71" s="131">
        <f t="shared" si="23"/>
        <v>0</v>
      </c>
      <c r="I71" s="132"/>
      <c r="J71" s="132"/>
      <c r="K71" s="132"/>
      <c r="L71" s="51">
        <v>36</v>
      </c>
      <c r="M71" s="132"/>
      <c r="N71" s="132"/>
      <c r="O71" s="132"/>
      <c r="P71" s="132"/>
      <c r="Q71" s="132"/>
      <c r="R71" s="133"/>
      <c r="S71" s="132"/>
      <c r="T71" s="133"/>
      <c r="U71" s="127"/>
      <c r="V71" s="128"/>
      <c r="W71" s="132"/>
      <c r="X71" s="133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</row>
    <row r="72" spans="1:46" s="14" customFormat="1" ht="51.75" customHeight="1">
      <c r="A72" s="276"/>
      <c r="B72" s="258"/>
      <c r="C72" s="191" t="s">
        <v>399</v>
      </c>
      <c r="D72" s="125">
        <v>3</v>
      </c>
      <c r="E72" s="130"/>
      <c r="F72" s="130"/>
      <c r="G72" s="130"/>
      <c r="H72" s="131">
        <f t="shared" si="23"/>
        <v>0</v>
      </c>
      <c r="I72" s="132"/>
      <c r="J72" s="132"/>
      <c r="K72" s="132"/>
      <c r="L72" s="51">
        <v>72</v>
      </c>
      <c r="M72" s="132"/>
      <c r="N72" s="132"/>
      <c r="O72" s="132"/>
      <c r="P72" s="132"/>
      <c r="Q72" s="132"/>
      <c r="R72" s="133"/>
      <c r="S72" s="132"/>
      <c r="T72" s="133"/>
      <c r="U72" s="127"/>
      <c r="V72" s="128"/>
      <c r="W72" s="132"/>
      <c r="X72" s="133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</row>
    <row r="73" spans="1:46" s="14" customFormat="1" ht="30.75" customHeight="1">
      <c r="A73" s="268" t="s">
        <v>294</v>
      </c>
      <c r="B73" s="256" t="s">
        <v>341</v>
      </c>
      <c r="C73" s="177" t="s">
        <v>340</v>
      </c>
      <c r="D73" s="125">
        <f t="shared" si="22"/>
        <v>1</v>
      </c>
      <c r="E73" s="130"/>
      <c r="F73" s="130"/>
      <c r="G73" s="130"/>
      <c r="H73" s="131">
        <f t="shared" si="23"/>
        <v>24</v>
      </c>
      <c r="I73" s="132">
        <f t="shared" ref="I73:I92" si="24">H73-J73</f>
        <v>10</v>
      </c>
      <c r="J73" s="132">
        <v>14</v>
      </c>
      <c r="K73" s="132"/>
      <c r="L73" s="132"/>
      <c r="M73" s="132"/>
      <c r="N73" s="132"/>
      <c r="O73" s="132"/>
      <c r="P73" s="132"/>
      <c r="Q73" s="132"/>
      <c r="R73" s="133"/>
      <c r="S73" s="132"/>
      <c r="T73" s="133"/>
      <c r="U73" s="127">
        <v>4</v>
      </c>
      <c r="V73" s="128">
        <v>24</v>
      </c>
      <c r="W73" s="132"/>
      <c r="X73" s="133"/>
      <c r="Y73" s="49"/>
      <c r="Z73" s="311"/>
      <c r="AA73" s="311"/>
      <c r="AB73" s="311"/>
      <c r="AC73" s="311"/>
      <c r="AD73" s="311"/>
      <c r="AE73" s="311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</row>
    <row r="74" spans="1:46" s="14" customFormat="1" ht="30.75" customHeight="1">
      <c r="A74" s="269"/>
      <c r="B74" s="257"/>
      <c r="C74" s="177" t="s">
        <v>342</v>
      </c>
      <c r="D74" s="125">
        <f t="shared" si="22"/>
        <v>1</v>
      </c>
      <c r="E74" s="130"/>
      <c r="F74" s="126">
        <v>6</v>
      </c>
      <c r="G74" s="126">
        <v>1</v>
      </c>
      <c r="H74" s="131">
        <f t="shared" si="23"/>
        <v>24</v>
      </c>
      <c r="I74" s="132">
        <f t="shared" si="24"/>
        <v>4</v>
      </c>
      <c r="J74" s="132">
        <v>20</v>
      </c>
      <c r="K74" s="132"/>
      <c r="L74" s="132"/>
      <c r="M74" s="132"/>
      <c r="N74" s="132"/>
      <c r="O74" s="132"/>
      <c r="P74" s="132"/>
      <c r="Q74" s="132"/>
      <c r="R74" s="133"/>
      <c r="S74" s="132"/>
      <c r="T74" s="133"/>
      <c r="U74" s="127">
        <v>4</v>
      </c>
      <c r="V74" s="128">
        <v>24</v>
      </c>
      <c r="W74" s="132"/>
      <c r="X74" s="133"/>
      <c r="Y74" s="49"/>
      <c r="Z74" s="311"/>
      <c r="AA74" s="311"/>
      <c r="AB74" s="311"/>
      <c r="AC74" s="311"/>
      <c r="AD74" s="311"/>
      <c r="AE74" s="311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</row>
    <row r="75" spans="1:46" s="14" customFormat="1" ht="61.5" customHeight="1">
      <c r="A75" s="269"/>
      <c r="B75" s="257"/>
      <c r="C75" s="191" t="s">
        <v>400</v>
      </c>
      <c r="D75" s="125">
        <v>1.5</v>
      </c>
      <c r="E75" s="130"/>
      <c r="F75" s="130"/>
      <c r="G75" s="130"/>
      <c r="H75" s="131">
        <f t="shared" si="23"/>
        <v>0</v>
      </c>
      <c r="I75" s="132"/>
      <c r="J75" s="132"/>
      <c r="K75" s="132"/>
      <c r="L75" s="51">
        <v>36</v>
      </c>
      <c r="M75" s="132"/>
      <c r="N75" s="132"/>
      <c r="O75" s="132"/>
      <c r="P75" s="132"/>
      <c r="Q75" s="132"/>
      <c r="R75" s="133"/>
      <c r="S75" s="132"/>
      <c r="T75" s="133"/>
      <c r="U75" s="127"/>
      <c r="V75" s="128"/>
      <c r="W75" s="132"/>
      <c r="X75" s="133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</row>
    <row r="76" spans="1:46" s="14" customFormat="1" ht="75.75" customHeight="1">
      <c r="A76" s="270"/>
      <c r="B76" s="258"/>
      <c r="C76" s="191" t="s">
        <v>401</v>
      </c>
      <c r="D76" s="125">
        <v>3</v>
      </c>
      <c r="E76" s="130"/>
      <c r="F76" s="130"/>
      <c r="G76" s="130"/>
      <c r="H76" s="131">
        <f t="shared" si="23"/>
        <v>0</v>
      </c>
      <c r="I76" s="132"/>
      <c r="J76" s="132"/>
      <c r="K76" s="132"/>
      <c r="L76" s="51">
        <v>72</v>
      </c>
      <c r="M76" s="132"/>
      <c r="N76" s="132"/>
      <c r="O76" s="132"/>
      <c r="P76" s="132"/>
      <c r="Q76" s="132"/>
      <c r="R76" s="133"/>
      <c r="S76" s="132"/>
      <c r="T76" s="133"/>
      <c r="U76" s="127"/>
      <c r="V76" s="128"/>
      <c r="W76" s="132"/>
      <c r="X76" s="133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</row>
    <row r="77" spans="1:46" s="14" customFormat="1" ht="42" customHeight="1">
      <c r="A77" s="268" t="s">
        <v>295</v>
      </c>
      <c r="B77" s="271" t="s">
        <v>343</v>
      </c>
      <c r="C77" s="177" t="s">
        <v>344</v>
      </c>
      <c r="D77" s="125">
        <v>0.5</v>
      </c>
      <c r="E77" s="126">
        <v>5</v>
      </c>
      <c r="F77" s="130"/>
      <c r="G77" s="130">
        <v>1</v>
      </c>
      <c r="H77" s="131">
        <f t="shared" si="23"/>
        <v>12</v>
      </c>
      <c r="I77" s="132">
        <f t="shared" si="24"/>
        <v>2</v>
      </c>
      <c r="J77" s="132">
        <v>10</v>
      </c>
      <c r="K77" s="132"/>
      <c r="L77" s="132"/>
      <c r="M77" s="132"/>
      <c r="N77" s="132"/>
      <c r="O77" s="132"/>
      <c r="P77" s="132"/>
      <c r="Q77" s="132"/>
      <c r="R77" s="133"/>
      <c r="S77" s="132"/>
      <c r="T77" s="133"/>
      <c r="U77" s="127">
        <v>2</v>
      </c>
      <c r="V77" s="128">
        <v>12</v>
      </c>
      <c r="W77" s="132"/>
      <c r="X77" s="133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</row>
    <row r="78" spans="1:46" s="14" customFormat="1" ht="42" customHeight="1">
      <c r="A78" s="269"/>
      <c r="B78" s="272"/>
      <c r="C78" s="178" t="s">
        <v>345</v>
      </c>
      <c r="D78" s="125">
        <v>0.5</v>
      </c>
      <c r="E78" s="126">
        <v>5</v>
      </c>
      <c r="F78" s="130"/>
      <c r="G78" s="130">
        <v>1</v>
      </c>
      <c r="H78" s="131">
        <f t="shared" ref="H78" si="25">N78+P78+R78+T78+V78+X78</f>
        <v>12</v>
      </c>
      <c r="I78" s="132">
        <f t="shared" ref="I78" si="26">H78-J78</f>
        <v>2</v>
      </c>
      <c r="J78" s="132">
        <v>10</v>
      </c>
      <c r="K78" s="132"/>
      <c r="L78" s="132"/>
      <c r="M78" s="132"/>
      <c r="N78" s="132"/>
      <c r="O78" s="132"/>
      <c r="P78" s="132"/>
      <c r="Q78" s="132"/>
      <c r="R78" s="133"/>
      <c r="S78" s="132"/>
      <c r="T78" s="133"/>
      <c r="U78" s="127">
        <v>2</v>
      </c>
      <c r="V78" s="128">
        <v>12</v>
      </c>
      <c r="W78" s="132"/>
      <c r="X78" s="133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</row>
    <row r="79" spans="1:46" s="14" customFormat="1" ht="20.25" customHeight="1">
      <c r="A79" s="269"/>
      <c r="B79" s="272"/>
      <c r="C79" s="57" t="s">
        <v>346</v>
      </c>
      <c r="D79" s="125">
        <f t="shared" si="22"/>
        <v>1</v>
      </c>
      <c r="E79" s="126"/>
      <c r="F79" s="130"/>
      <c r="G79" s="130"/>
      <c r="H79" s="131">
        <f t="shared" si="23"/>
        <v>24</v>
      </c>
      <c r="I79" s="132">
        <f t="shared" si="24"/>
        <v>0</v>
      </c>
      <c r="J79" s="130">
        <v>24</v>
      </c>
      <c r="K79" s="130"/>
      <c r="L79" s="130"/>
      <c r="M79" s="130"/>
      <c r="N79" s="130"/>
      <c r="O79" s="130"/>
      <c r="P79" s="130"/>
      <c r="Q79" s="130"/>
      <c r="R79" s="133"/>
      <c r="S79" s="132"/>
      <c r="T79" s="128"/>
      <c r="U79" s="127">
        <v>4</v>
      </c>
      <c r="V79" s="128">
        <v>24</v>
      </c>
      <c r="W79" s="127"/>
      <c r="X79" s="128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</row>
    <row r="80" spans="1:46" s="14" customFormat="1" ht="42" customHeight="1">
      <c r="A80" s="269"/>
      <c r="B80" s="272"/>
      <c r="C80" s="191" t="s">
        <v>402</v>
      </c>
      <c r="D80" s="125">
        <v>1.5</v>
      </c>
      <c r="E80" s="130"/>
      <c r="F80" s="130"/>
      <c r="G80" s="130"/>
      <c r="H80" s="131">
        <f t="shared" si="23"/>
        <v>0</v>
      </c>
      <c r="I80" s="132"/>
      <c r="J80" s="130"/>
      <c r="K80" s="130"/>
      <c r="L80" s="52">
        <v>36</v>
      </c>
      <c r="M80" s="130"/>
      <c r="N80" s="130"/>
      <c r="O80" s="130"/>
      <c r="P80" s="130"/>
      <c r="Q80" s="130"/>
      <c r="R80" s="133"/>
      <c r="S80" s="132"/>
      <c r="T80" s="128"/>
      <c r="U80" s="127"/>
      <c r="V80" s="128"/>
      <c r="W80" s="127"/>
      <c r="X80" s="128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</row>
    <row r="81" spans="1:44" s="14" customFormat="1" ht="42" customHeight="1">
      <c r="A81" s="270"/>
      <c r="B81" s="272"/>
      <c r="C81" s="191" t="s">
        <v>403</v>
      </c>
      <c r="D81" s="125">
        <v>3</v>
      </c>
      <c r="E81" s="130"/>
      <c r="F81" s="130"/>
      <c r="G81" s="130"/>
      <c r="H81" s="131">
        <f t="shared" si="23"/>
        <v>0</v>
      </c>
      <c r="I81" s="132"/>
      <c r="J81" s="130"/>
      <c r="K81" s="130"/>
      <c r="L81" s="51">
        <v>72</v>
      </c>
      <c r="M81" s="130"/>
      <c r="N81" s="130"/>
      <c r="O81" s="130"/>
      <c r="P81" s="130"/>
      <c r="Q81" s="130"/>
      <c r="R81" s="133"/>
      <c r="S81" s="132"/>
      <c r="T81" s="128"/>
      <c r="U81" s="127"/>
      <c r="V81" s="128"/>
      <c r="W81" s="127"/>
      <c r="X81" s="128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</row>
    <row r="82" spans="1:44" s="14" customFormat="1" ht="38.25" customHeight="1">
      <c r="A82" s="268" t="s">
        <v>279</v>
      </c>
      <c r="B82" s="256" t="s">
        <v>347</v>
      </c>
      <c r="C82" s="177" t="s">
        <v>348</v>
      </c>
      <c r="D82" s="125">
        <v>0.5</v>
      </c>
      <c r="E82" s="130"/>
      <c r="F82" s="130"/>
      <c r="G82" s="130"/>
      <c r="H82" s="131">
        <f t="shared" si="23"/>
        <v>12</v>
      </c>
      <c r="I82" s="132">
        <f t="shared" si="24"/>
        <v>6</v>
      </c>
      <c r="J82" s="132">
        <v>6</v>
      </c>
      <c r="K82" s="132"/>
      <c r="L82" s="132"/>
      <c r="M82" s="132"/>
      <c r="N82" s="132"/>
      <c r="O82" s="132"/>
      <c r="P82" s="132"/>
      <c r="Q82" s="132"/>
      <c r="R82" s="133"/>
      <c r="S82" s="132"/>
      <c r="T82" s="133"/>
      <c r="U82" s="127"/>
      <c r="V82" s="128"/>
      <c r="W82" s="132">
        <v>2</v>
      </c>
      <c r="X82" s="133">
        <v>12</v>
      </c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</row>
    <row r="83" spans="1:44" s="14" customFormat="1" ht="28.5" customHeight="1">
      <c r="A83" s="269"/>
      <c r="B83" s="257"/>
      <c r="C83" s="177" t="s">
        <v>349</v>
      </c>
      <c r="D83" s="125">
        <v>1</v>
      </c>
      <c r="E83" s="130"/>
      <c r="F83" s="130"/>
      <c r="G83" s="130"/>
      <c r="H83" s="131">
        <f t="shared" ref="H83" si="27">N83+P83+R83+T83+V83+X83</f>
        <v>24</v>
      </c>
      <c r="I83" s="132">
        <f t="shared" ref="I83" si="28">H83-J83</f>
        <v>18</v>
      </c>
      <c r="J83" s="132">
        <v>6</v>
      </c>
      <c r="K83" s="132">
        <v>20</v>
      </c>
      <c r="L83" s="132"/>
      <c r="M83" s="132"/>
      <c r="N83" s="132"/>
      <c r="O83" s="132"/>
      <c r="P83" s="132"/>
      <c r="Q83" s="132"/>
      <c r="R83" s="133"/>
      <c r="S83" s="132"/>
      <c r="T83" s="133"/>
      <c r="U83" s="127"/>
      <c r="V83" s="128"/>
      <c r="W83" s="132">
        <v>4</v>
      </c>
      <c r="X83" s="133">
        <v>24</v>
      </c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</row>
    <row r="84" spans="1:44" s="14" customFormat="1" ht="41.25" customHeight="1">
      <c r="A84" s="269"/>
      <c r="B84" s="257"/>
      <c r="C84" s="177" t="s">
        <v>350</v>
      </c>
      <c r="D84" s="125">
        <v>0.5</v>
      </c>
      <c r="E84" s="126">
        <v>6</v>
      </c>
      <c r="F84" s="130"/>
      <c r="G84" s="130"/>
      <c r="H84" s="131">
        <f t="shared" si="23"/>
        <v>12</v>
      </c>
      <c r="I84" s="132">
        <f t="shared" si="24"/>
        <v>6</v>
      </c>
      <c r="J84" s="132">
        <v>6</v>
      </c>
      <c r="K84" s="132"/>
      <c r="L84" s="132"/>
      <c r="M84" s="132"/>
      <c r="N84" s="132"/>
      <c r="O84" s="132"/>
      <c r="P84" s="132"/>
      <c r="Q84" s="132"/>
      <c r="R84" s="133"/>
      <c r="S84" s="132"/>
      <c r="T84" s="133"/>
      <c r="U84" s="127"/>
      <c r="V84" s="128"/>
      <c r="W84" s="132">
        <v>2</v>
      </c>
      <c r="X84" s="133">
        <v>12</v>
      </c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</row>
    <row r="85" spans="1:44" s="14" customFormat="1" ht="39.75" customHeight="1">
      <c r="A85" s="269"/>
      <c r="B85" s="257"/>
      <c r="C85" s="178" t="s">
        <v>351</v>
      </c>
      <c r="D85" s="125">
        <v>0.5</v>
      </c>
      <c r="E85" s="126"/>
      <c r="F85" s="130"/>
      <c r="G85" s="130"/>
      <c r="H85" s="131">
        <f t="shared" ref="H85" si="29">N85+P85+R85+T85+V85+X85</f>
        <v>12</v>
      </c>
      <c r="I85" s="132">
        <f t="shared" ref="I85" si="30">H85-J85</f>
        <v>6</v>
      </c>
      <c r="J85" s="132">
        <v>6</v>
      </c>
      <c r="K85" s="132"/>
      <c r="L85" s="132"/>
      <c r="M85" s="132"/>
      <c r="N85" s="132"/>
      <c r="O85" s="132"/>
      <c r="P85" s="132"/>
      <c r="Q85" s="132"/>
      <c r="R85" s="133"/>
      <c r="S85" s="132"/>
      <c r="T85" s="133"/>
      <c r="U85" s="127"/>
      <c r="V85" s="128"/>
      <c r="W85" s="132">
        <v>2</v>
      </c>
      <c r="X85" s="133">
        <v>12</v>
      </c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</row>
    <row r="86" spans="1:44" s="14" customFormat="1" ht="27" customHeight="1">
      <c r="A86" s="269"/>
      <c r="B86" s="257"/>
      <c r="C86" s="188" t="s">
        <v>404</v>
      </c>
      <c r="D86" s="125">
        <v>1.5</v>
      </c>
      <c r="E86" s="130"/>
      <c r="F86" s="130"/>
      <c r="G86" s="130"/>
      <c r="H86" s="131">
        <f t="shared" si="23"/>
        <v>0</v>
      </c>
      <c r="I86" s="132"/>
      <c r="J86" s="132"/>
      <c r="K86" s="132"/>
      <c r="L86" s="51">
        <v>36</v>
      </c>
      <c r="M86" s="132"/>
      <c r="N86" s="132"/>
      <c r="O86" s="132"/>
      <c r="P86" s="132"/>
      <c r="Q86" s="132"/>
      <c r="R86" s="133"/>
      <c r="S86" s="132"/>
      <c r="T86" s="133"/>
      <c r="U86" s="127"/>
      <c r="V86" s="128"/>
      <c r="W86" s="132"/>
      <c r="X86" s="133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</row>
    <row r="87" spans="1:44" s="14" customFormat="1" ht="32.25" customHeight="1">
      <c r="A87" s="270"/>
      <c r="B87" s="258"/>
      <c r="C87" s="188" t="s">
        <v>405</v>
      </c>
      <c r="D87" s="125">
        <v>3</v>
      </c>
      <c r="E87" s="130"/>
      <c r="F87" s="130"/>
      <c r="G87" s="130"/>
      <c r="H87" s="131">
        <f t="shared" si="23"/>
        <v>0</v>
      </c>
      <c r="I87" s="132"/>
      <c r="J87" s="132"/>
      <c r="K87" s="132"/>
      <c r="L87" s="51">
        <v>72</v>
      </c>
      <c r="M87" s="132"/>
      <c r="N87" s="132"/>
      <c r="O87" s="132"/>
      <c r="P87" s="132"/>
      <c r="Q87" s="132"/>
      <c r="R87" s="133"/>
      <c r="S87" s="132"/>
      <c r="T87" s="133"/>
      <c r="U87" s="127"/>
      <c r="V87" s="128"/>
      <c r="W87" s="132"/>
      <c r="X87" s="133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</row>
    <row r="88" spans="1:44" s="14" customFormat="1" ht="39.75" customHeight="1">
      <c r="A88" s="268" t="s">
        <v>296</v>
      </c>
      <c r="B88" s="271" t="s">
        <v>352</v>
      </c>
      <c r="C88" s="177" t="s">
        <v>353</v>
      </c>
      <c r="D88" s="125">
        <v>1</v>
      </c>
      <c r="E88" s="130"/>
      <c r="F88" s="130"/>
      <c r="G88" s="130"/>
      <c r="H88" s="131">
        <f t="shared" si="23"/>
        <v>24</v>
      </c>
      <c r="I88" s="132">
        <f t="shared" si="24"/>
        <v>8</v>
      </c>
      <c r="J88" s="132">
        <v>16</v>
      </c>
      <c r="K88" s="132"/>
      <c r="L88" s="132"/>
      <c r="M88" s="132"/>
      <c r="N88" s="132"/>
      <c r="O88" s="132"/>
      <c r="P88" s="132"/>
      <c r="Q88" s="132"/>
      <c r="R88" s="133"/>
      <c r="S88" s="132"/>
      <c r="T88" s="133"/>
      <c r="U88" s="127"/>
      <c r="V88" s="128"/>
      <c r="W88" s="132">
        <v>4</v>
      </c>
      <c r="X88" s="133">
        <v>24</v>
      </c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</row>
    <row r="89" spans="1:44" s="14" customFormat="1" ht="27.75" customHeight="1">
      <c r="A89" s="269"/>
      <c r="B89" s="271"/>
      <c r="C89" s="177" t="s">
        <v>354</v>
      </c>
      <c r="D89" s="125">
        <v>0.5</v>
      </c>
      <c r="E89" s="130"/>
      <c r="F89" s="130"/>
      <c r="G89" s="130"/>
      <c r="H89" s="131">
        <f t="shared" ref="H89" si="31">N89+P89+R89+T89+V89+X89</f>
        <v>12</v>
      </c>
      <c r="I89" s="132">
        <f t="shared" ref="I89" si="32">H89-J89</f>
        <v>6</v>
      </c>
      <c r="J89" s="132">
        <v>6</v>
      </c>
      <c r="K89" s="132"/>
      <c r="L89" s="132"/>
      <c r="M89" s="132"/>
      <c r="N89" s="132"/>
      <c r="O89" s="132"/>
      <c r="P89" s="132"/>
      <c r="Q89" s="132"/>
      <c r="R89" s="133"/>
      <c r="S89" s="132"/>
      <c r="T89" s="133"/>
      <c r="U89" s="127"/>
      <c r="V89" s="128"/>
      <c r="W89" s="132">
        <v>2</v>
      </c>
      <c r="X89" s="133">
        <v>12</v>
      </c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</row>
    <row r="90" spans="1:44" s="14" customFormat="1" ht="40.5" customHeight="1">
      <c r="A90" s="269"/>
      <c r="B90" s="271"/>
      <c r="C90" s="177" t="s">
        <v>355</v>
      </c>
      <c r="D90" s="125">
        <v>1</v>
      </c>
      <c r="E90" s="130"/>
      <c r="F90" s="130"/>
      <c r="G90" s="130"/>
      <c r="H90" s="131">
        <f t="shared" si="23"/>
        <v>24</v>
      </c>
      <c r="I90" s="132">
        <f t="shared" si="24"/>
        <v>12</v>
      </c>
      <c r="J90" s="132">
        <v>12</v>
      </c>
      <c r="K90" s="132"/>
      <c r="L90" s="132"/>
      <c r="M90" s="132"/>
      <c r="N90" s="132"/>
      <c r="O90" s="132"/>
      <c r="P90" s="132"/>
      <c r="Q90" s="132"/>
      <c r="R90" s="133"/>
      <c r="S90" s="132"/>
      <c r="T90" s="133"/>
      <c r="U90" s="127"/>
      <c r="V90" s="128"/>
      <c r="W90" s="132">
        <v>4</v>
      </c>
      <c r="X90" s="133">
        <v>24</v>
      </c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</row>
    <row r="91" spans="1:44" s="14" customFormat="1" ht="42.75" customHeight="1">
      <c r="A91" s="269"/>
      <c r="B91" s="271"/>
      <c r="C91" s="182" t="s">
        <v>406</v>
      </c>
      <c r="D91" s="125">
        <v>0.5</v>
      </c>
      <c r="E91" s="126"/>
      <c r="F91" s="130"/>
      <c r="G91" s="130">
        <v>1</v>
      </c>
      <c r="H91" s="131">
        <f t="shared" ref="H91" si="33">N91+P91+R91+T91+V91+X91</f>
        <v>12</v>
      </c>
      <c r="I91" s="132">
        <f t="shared" ref="I91" si="34">H91-J91</f>
        <v>8</v>
      </c>
      <c r="J91" s="132">
        <v>4</v>
      </c>
      <c r="K91" s="132"/>
      <c r="L91" s="132"/>
      <c r="M91" s="132"/>
      <c r="N91" s="132"/>
      <c r="O91" s="132"/>
      <c r="P91" s="132"/>
      <c r="Q91" s="132"/>
      <c r="R91" s="133"/>
      <c r="S91" s="132"/>
      <c r="T91" s="133"/>
      <c r="U91" s="127"/>
      <c r="V91" s="128"/>
      <c r="W91" s="132">
        <v>2</v>
      </c>
      <c r="X91" s="133">
        <v>12</v>
      </c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</row>
    <row r="92" spans="1:44" s="14" customFormat="1" ht="29.25" customHeight="1">
      <c r="A92" s="269"/>
      <c r="B92" s="271"/>
      <c r="C92" s="177" t="s">
        <v>356</v>
      </c>
      <c r="D92" s="125">
        <v>0.5</v>
      </c>
      <c r="E92" s="126">
        <v>6</v>
      </c>
      <c r="F92" s="130"/>
      <c r="G92" s="130">
        <v>1</v>
      </c>
      <c r="H92" s="131">
        <f t="shared" si="23"/>
        <v>12</v>
      </c>
      <c r="I92" s="132">
        <f t="shared" si="24"/>
        <v>8</v>
      </c>
      <c r="J92" s="132">
        <v>4</v>
      </c>
      <c r="K92" s="132"/>
      <c r="L92" s="132"/>
      <c r="M92" s="132"/>
      <c r="N92" s="132"/>
      <c r="O92" s="132"/>
      <c r="P92" s="132"/>
      <c r="Q92" s="132"/>
      <c r="R92" s="133"/>
      <c r="S92" s="132"/>
      <c r="T92" s="133"/>
      <c r="U92" s="127"/>
      <c r="V92" s="128"/>
      <c r="W92" s="132">
        <v>2</v>
      </c>
      <c r="X92" s="133">
        <v>12</v>
      </c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</row>
    <row r="93" spans="1:44" s="14" customFormat="1" ht="41.25" customHeight="1">
      <c r="A93" s="269"/>
      <c r="B93" s="271"/>
      <c r="C93" s="191" t="s">
        <v>407</v>
      </c>
      <c r="D93" s="125">
        <v>1.5</v>
      </c>
      <c r="E93" s="130"/>
      <c r="F93" s="130"/>
      <c r="G93" s="130"/>
      <c r="H93" s="131">
        <f t="shared" si="23"/>
        <v>0</v>
      </c>
      <c r="I93" s="132"/>
      <c r="J93" s="132"/>
      <c r="K93" s="132"/>
      <c r="L93" s="51">
        <v>36</v>
      </c>
      <c r="M93" s="132"/>
      <c r="N93" s="132"/>
      <c r="O93" s="132"/>
      <c r="P93" s="132"/>
      <c r="Q93" s="132"/>
      <c r="R93" s="133"/>
      <c r="S93" s="132"/>
      <c r="T93" s="133"/>
      <c r="U93" s="127"/>
      <c r="V93" s="128"/>
      <c r="W93" s="132"/>
      <c r="X93" s="133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</row>
    <row r="94" spans="1:44" s="14" customFormat="1" ht="39.75" customHeight="1">
      <c r="A94" s="270"/>
      <c r="B94" s="271"/>
      <c r="C94" s="191" t="s">
        <v>408</v>
      </c>
      <c r="D94" s="125">
        <v>4.5</v>
      </c>
      <c r="E94" s="130"/>
      <c r="F94" s="130"/>
      <c r="G94" s="130"/>
      <c r="H94" s="131">
        <f t="shared" si="23"/>
        <v>0</v>
      </c>
      <c r="I94" s="132"/>
      <c r="J94" s="132"/>
      <c r="K94" s="132"/>
      <c r="L94" s="51">
        <v>108</v>
      </c>
      <c r="M94" s="132"/>
      <c r="N94" s="132"/>
      <c r="O94" s="132"/>
      <c r="P94" s="132"/>
      <c r="Q94" s="132"/>
      <c r="R94" s="133"/>
      <c r="S94" s="132"/>
      <c r="T94" s="133"/>
      <c r="U94" s="127"/>
      <c r="V94" s="128"/>
      <c r="W94" s="132"/>
      <c r="X94" s="133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</row>
    <row r="95" spans="1:44" s="14" customFormat="1" ht="27" customHeight="1">
      <c r="A95" s="193"/>
      <c r="B95" s="99"/>
      <c r="C95" s="56" t="s">
        <v>359</v>
      </c>
      <c r="D95" s="125">
        <v>3</v>
      </c>
      <c r="E95" s="130"/>
      <c r="F95" s="130"/>
      <c r="G95" s="130"/>
      <c r="H95" s="131">
        <f t="shared" si="23"/>
        <v>0</v>
      </c>
      <c r="I95" s="132"/>
      <c r="J95" s="132"/>
      <c r="K95" s="132"/>
      <c r="L95" s="51">
        <v>72</v>
      </c>
      <c r="M95" s="132"/>
      <c r="N95" s="132"/>
      <c r="O95" s="132"/>
      <c r="P95" s="132"/>
      <c r="Q95" s="132"/>
      <c r="R95" s="133"/>
      <c r="S95" s="132"/>
      <c r="T95" s="133"/>
      <c r="U95" s="127"/>
      <c r="V95" s="128"/>
      <c r="W95" s="132"/>
      <c r="X95" s="133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</row>
    <row r="96" spans="1:44" s="14" customFormat="1" ht="28.5" customHeight="1">
      <c r="A96" s="193"/>
      <c r="B96" s="99"/>
      <c r="C96" s="56" t="s">
        <v>360</v>
      </c>
      <c r="D96" s="125">
        <v>9</v>
      </c>
      <c r="E96" s="130"/>
      <c r="F96" s="130"/>
      <c r="G96" s="130"/>
      <c r="H96" s="131">
        <f t="shared" si="23"/>
        <v>0</v>
      </c>
      <c r="I96" s="132"/>
      <c r="J96" s="132"/>
      <c r="K96" s="132"/>
      <c r="L96" s="51">
        <v>216</v>
      </c>
      <c r="M96" s="132"/>
      <c r="N96" s="132"/>
      <c r="O96" s="132"/>
      <c r="P96" s="132"/>
      <c r="Q96" s="132"/>
      <c r="R96" s="133"/>
      <c r="S96" s="132"/>
      <c r="T96" s="133"/>
      <c r="U96" s="127"/>
      <c r="V96" s="128"/>
      <c r="W96" s="132"/>
      <c r="X96" s="133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</row>
    <row r="97" spans="1:24" ht="36" customHeight="1">
      <c r="A97" s="329" t="s">
        <v>285</v>
      </c>
      <c r="B97" s="171" t="s">
        <v>18</v>
      </c>
      <c r="C97" s="171" t="s">
        <v>18</v>
      </c>
      <c r="D97" s="176"/>
      <c r="E97" s="176"/>
      <c r="F97" s="176"/>
      <c r="G97" s="176"/>
      <c r="H97" s="131"/>
      <c r="I97" s="176"/>
      <c r="J97" s="176"/>
      <c r="K97" s="176"/>
      <c r="L97" s="176"/>
      <c r="M97" s="176"/>
      <c r="N97" s="176"/>
      <c r="O97" s="176"/>
      <c r="P97" s="176"/>
      <c r="Q97" s="176"/>
      <c r="R97" s="133"/>
      <c r="S97" s="132"/>
      <c r="T97" s="133"/>
      <c r="U97" s="127"/>
      <c r="V97" s="128"/>
      <c r="W97" s="132"/>
      <c r="X97" s="133"/>
    </row>
    <row r="98" spans="1:24" ht="37.5" customHeight="1">
      <c r="A98" s="260" t="s">
        <v>298</v>
      </c>
      <c r="B98" s="256" t="s">
        <v>361</v>
      </c>
      <c r="C98" s="53" t="s">
        <v>416</v>
      </c>
      <c r="D98" s="40">
        <v>0.5</v>
      </c>
      <c r="E98" s="40"/>
      <c r="F98" s="40"/>
      <c r="G98" s="40"/>
      <c r="H98" s="131">
        <f t="shared" si="23"/>
        <v>12</v>
      </c>
      <c r="I98" s="132"/>
      <c r="J98" s="2">
        <v>12</v>
      </c>
      <c r="K98" s="2"/>
      <c r="L98" s="2"/>
      <c r="M98" s="2"/>
      <c r="N98" s="23"/>
      <c r="O98" s="23"/>
      <c r="P98" s="23"/>
      <c r="Q98" s="23"/>
      <c r="R98" s="31"/>
      <c r="S98" s="23"/>
      <c r="T98" s="31"/>
      <c r="U98" s="23"/>
      <c r="V98" s="31"/>
      <c r="W98" s="23">
        <v>2</v>
      </c>
      <c r="X98" s="31">
        <v>12</v>
      </c>
    </row>
    <row r="99" spans="1:24" ht="30" customHeight="1">
      <c r="A99" s="260"/>
      <c r="B99" s="257"/>
      <c r="C99" s="53" t="s">
        <v>417</v>
      </c>
      <c r="D99" s="187">
        <v>0.5</v>
      </c>
      <c r="E99" s="187"/>
      <c r="F99" s="187"/>
      <c r="G99" s="187"/>
      <c r="H99" s="131">
        <f t="shared" ref="H99" si="35">N99+P99+R99+T99+V99+X99</f>
        <v>12</v>
      </c>
      <c r="I99" s="132"/>
      <c r="J99" s="2">
        <v>12</v>
      </c>
      <c r="K99" s="2"/>
      <c r="L99" s="2"/>
      <c r="M99" s="2"/>
      <c r="N99" s="23"/>
      <c r="O99" s="23"/>
      <c r="P99" s="23"/>
      <c r="Q99" s="23"/>
      <c r="R99" s="31"/>
      <c r="S99" s="23"/>
      <c r="T99" s="31"/>
      <c r="U99" s="23"/>
      <c r="V99" s="31"/>
      <c r="W99" s="23">
        <v>2</v>
      </c>
      <c r="X99" s="31">
        <v>12</v>
      </c>
    </row>
    <row r="100" spans="1:24" ht="39" customHeight="1">
      <c r="A100" s="261"/>
      <c r="B100" s="258"/>
      <c r="C100" s="55" t="s">
        <v>410</v>
      </c>
      <c r="D100" s="42">
        <v>1.5</v>
      </c>
      <c r="E100" s="42"/>
      <c r="F100" s="42"/>
      <c r="G100" s="42"/>
      <c r="H100" s="131">
        <f t="shared" si="23"/>
        <v>0</v>
      </c>
      <c r="I100" s="132"/>
      <c r="J100" s="41"/>
      <c r="K100" s="41"/>
      <c r="L100" s="143">
        <v>36</v>
      </c>
      <c r="M100" s="2"/>
      <c r="N100" s="23"/>
      <c r="O100" s="23"/>
      <c r="P100" s="23"/>
      <c r="Q100" s="23"/>
      <c r="R100" s="31"/>
      <c r="S100" s="23"/>
      <c r="T100" s="31"/>
      <c r="U100" s="23"/>
      <c r="V100" s="31"/>
      <c r="W100" s="23"/>
      <c r="X100" s="31"/>
    </row>
    <row r="101" spans="1:24" ht="27.75" customHeight="1">
      <c r="A101" s="259" t="s">
        <v>299</v>
      </c>
      <c r="B101" s="256" t="s">
        <v>363</v>
      </c>
      <c r="C101" s="53" t="s">
        <v>419</v>
      </c>
      <c r="D101" s="42">
        <v>0.5</v>
      </c>
      <c r="E101" s="42"/>
      <c r="F101" s="42"/>
      <c r="G101" s="42"/>
      <c r="H101" s="131">
        <f t="shared" si="23"/>
        <v>12</v>
      </c>
      <c r="I101" s="132"/>
      <c r="J101" s="41">
        <v>12</v>
      </c>
      <c r="K101" s="41"/>
      <c r="L101" s="143"/>
      <c r="M101" s="2"/>
      <c r="N101" s="23"/>
      <c r="O101" s="23"/>
      <c r="P101" s="23"/>
      <c r="Q101" s="23"/>
      <c r="R101" s="31"/>
      <c r="S101" s="23"/>
      <c r="T101" s="31"/>
      <c r="U101" s="23"/>
      <c r="V101" s="31"/>
      <c r="W101" s="23">
        <v>2</v>
      </c>
      <c r="X101" s="31">
        <v>12</v>
      </c>
    </row>
    <row r="102" spans="1:24" ht="27.75" customHeight="1">
      <c r="A102" s="260"/>
      <c r="B102" s="257"/>
      <c r="C102" s="186" t="s">
        <v>418</v>
      </c>
      <c r="D102" s="42">
        <v>0.5</v>
      </c>
      <c r="E102" s="42"/>
      <c r="F102" s="42"/>
      <c r="G102" s="42"/>
      <c r="H102" s="131">
        <f t="shared" ref="H102" si="36">N102+P102+R102+T102+V102+X102</f>
        <v>12</v>
      </c>
      <c r="I102" s="132"/>
      <c r="J102" s="41">
        <v>12</v>
      </c>
      <c r="K102" s="41"/>
      <c r="L102" s="143"/>
      <c r="M102" s="2"/>
      <c r="N102" s="23"/>
      <c r="O102" s="23"/>
      <c r="P102" s="23"/>
      <c r="Q102" s="23"/>
      <c r="R102" s="31"/>
      <c r="S102" s="23"/>
      <c r="T102" s="31"/>
      <c r="U102" s="23"/>
      <c r="V102" s="31"/>
      <c r="W102" s="23">
        <v>2</v>
      </c>
      <c r="X102" s="31">
        <v>12</v>
      </c>
    </row>
    <row r="103" spans="1:24" ht="40.5" customHeight="1">
      <c r="A103" s="261"/>
      <c r="B103" s="258"/>
      <c r="C103" s="55" t="s">
        <v>409</v>
      </c>
      <c r="D103" s="42">
        <v>1.5</v>
      </c>
      <c r="E103" s="42"/>
      <c r="F103" s="42"/>
      <c r="G103" s="42"/>
      <c r="H103" s="131"/>
      <c r="I103" s="132"/>
      <c r="J103" s="41"/>
      <c r="K103" s="41"/>
      <c r="L103" s="143">
        <v>36</v>
      </c>
      <c r="M103" s="2"/>
      <c r="N103" s="23"/>
      <c r="O103" s="23"/>
      <c r="P103" s="23"/>
      <c r="Q103" s="23"/>
      <c r="R103" s="31"/>
      <c r="S103" s="23"/>
      <c r="T103" s="31"/>
      <c r="U103" s="23"/>
      <c r="V103" s="31"/>
      <c r="W103" s="23"/>
      <c r="X103" s="31"/>
    </row>
    <row r="104" spans="1:24" ht="25.5" customHeight="1">
      <c r="A104" s="327" t="s">
        <v>300</v>
      </c>
      <c r="B104" s="160" t="s">
        <v>233</v>
      </c>
      <c r="C104" s="160" t="s">
        <v>233</v>
      </c>
      <c r="D104" s="42">
        <v>7</v>
      </c>
      <c r="E104" s="42"/>
      <c r="F104" s="42"/>
      <c r="G104" s="42"/>
      <c r="H104" s="131"/>
      <c r="I104" s="132"/>
      <c r="J104" s="41"/>
      <c r="K104" s="41"/>
      <c r="L104" s="2"/>
      <c r="M104" s="2"/>
      <c r="N104" s="23"/>
      <c r="O104" s="23"/>
      <c r="P104" s="23"/>
      <c r="Q104" s="23"/>
      <c r="R104" s="31"/>
      <c r="S104" s="23"/>
      <c r="T104" s="31"/>
      <c r="U104" s="23"/>
      <c r="V104" s="31"/>
      <c r="W104" s="23"/>
      <c r="X104" s="31"/>
    </row>
    <row r="105" spans="1:24" ht="20.25" customHeight="1">
      <c r="A105" s="327"/>
      <c r="B105" s="160"/>
      <c r="C105" s="27" t="s">
        <v>364</v>
      </c>
      <c r="D105" s="42">
        <v>72</v>
      </c>
      <c r="E105" s="42"/>
      <c r="F105" s="42"/>
      <c r="G105" s="42"/>
      <c r="H105" s="131"/>
      <c r="I105" s="132"/>
      <c r="J105" s="41"/>
      <c r="K105" s="41"/>
      <c r="L105" s="2"/>
      <c r="M105" s="2"/>
      <c r="N105" s="23"/>
      <c r="O105" s="23"/>
      <c r="P105" s="23"/>
      <c r="Q105" s="23"/>
      <c r="R105" s="31"/>
      <c r="S105" s="23"/>
      <c r="T105" s="31"/>
      <c r="U105" s="23"/>
      <c r="V105" s="31"/>
      <c r="W105" s="23"/>
      <c r="X105" s="31"/>
    </row>
    <row r="106" spans="1:24" ht="21.75" customHeight="1">
      <c r="A106" s="327" t="s">
        <v>301</v>
      </c>
      <c r="B106" s="27" t="s">
        <v>235</v>
      </c>
      <c r="C106" s="27" t="s">
        <v>235</v>
      </c>
      <c r="D106" s="42">
        <v>2</v>
      </c>
      <c r="E106" s="42"/>
      <c r="F106" s="42"/>
      <c r="G106" s="42"/>
      <c r="H106" s="131"/>
      <c r="I106" s="132"/>
      <c r="J106" s="131"/>
      <c r="K106" s="131"/>
      <c r="L106" s="2"/>
      <c r="M106" s="2"/>
      <c r="N106" s="23"/>
      <c r="O106" s="23"/>
      <c r="P106" s="23"/>
      <c r="Q106" s="23"/>
      <c r="R106" s="31"/>
      <c r="S106" s="23"/>
      <c r="T106" s="31"/>
      <c r="U106" s="23"/>
      <c r="V106" s="31"/>
      <c r="W106" s="23"/>
      <c r="X106" s="31"/>
    </row>
    <row r="107" spans="1:24">
      <c r="A107" s="159" t="s">
        <v>20</v>
      </c>
      <c r="B107" s="175" t="s">
        <v>365</v>
      </c>
      <c r="C107" s="106" t="s">
        <v>368</v>
      </c>
      <c r="D107" s="33">
        <v>4</v>
      </c>
      <c r="E107" s="33"/>
      <c r="F107" s="33"/>
      <c r="G107" s="33"/>
      <c r="H107" s="131"/>
      <c r="I107" s="132"/>
      <c r="J107" s="34"/>
      <c r="K107" s="34"/>
      <c r="L107" s="34"/>
      <c r="M107" s="34"/>
      <c r="N107" s="34"/>
      <c r="O107" s="34"/>
      <c r="P107" s="34"/>
      <c r="Q107" s="34"/>
      <c r="R107" s="109"/>
      <c r="S107" s="34"/>
      <c r="T107" s="109"/>
      <c r="U107" s="34"/>
      <c r="V107" s="109"/>
      <c r="W107" s="34"/>
      <c r="X107" s="109"/>
    </row>
    <row r="108" spans="1:24">
      <c r="A108" s="159" t="s">
        <v>21</v>
      </c>
      <c r="B108" s="106" t="s">
        <v>366</v>
      </c>
      <c r="C108" s="180" t="s">
        <v>367</v>
      </c>
      <c r="D108" s="33">
        <v>5</v>
      </c>
      <c r="E108" s="33"/>
      <c r="F108" s="33"/>
      <c r="G108" s="33"/>
      <c r="H108" s="131"/>
      <c r="I108" s="132"/>
      <c r="J108" s="34"/>
      <c r="K108" s="34"/>
      <c r="L108" s="34"/>
      <c r="M108" s="34"/>
      <c r="N108" s="34"/>
      <c r="O108" s="34"/>
      <c r="P108" s="34"/>
      <c r="Q108" s="34"/>
      <c r="R108" s="109"/>
      <c r="S108" s="34"/>
      <c r="T108" s="109"/>
      <c r="U108" s="34"/>
      <c r="V108" s="109"/>
      <c r="W108" s="34"/>
      <c r="X108" s="109"/>
    </row>
    <row r="109" spans="1:24" ht="24.6">
      <c r="A109" s="167" t="s">
        <v>178</v>
      </c>
      <c r="B109" s="181" t="s">
        <v>369</v>
      </c>
      <c r="C109" s="164"/>
      <c r="D109" s="33"/>
      <c r="E109" s="33"/>
      <c r="F109" s="33"/>
      <c r="G109" s="33"/>
      <c r="H109" s="131"/>
      <c r="I109" s="132"/>
      <c r="J109" s="34"/>
      <c r="K109" s="34"/>
      <c r="L109" s="34"/>
      <c r="M109" s="34"/>
      <c r="N109" s="19"/>
      <c r="O109" s="19"/>
      <c r="P109" s="19"/>
      <c r="Q109" s="34"/>
      <c r="R109" s="109"/>
      <c r="S109" s="34"/>
      <c r="T109" s="150"/>
      <c r="U109" s="34"/>
      <c r="V109" s="109"/>
      <c r="W109" s="19">
        <v>4</v>
      </c>
      <c r="X109" s="150">
        <v>24</v>
      </c>
    </row>
    <row r="110" spans="1:24">
      <c r="A110" s="167" t="s">
        <v>179</v>
      </c>
      <c r="B110" s="161" t="s">
        <v>371</v>
      </c>
      <c r="C110" s="106"/>
      <c r="D110" s="33"/>
      <c r="E110" s="33"/>
      <c r="F110" s="33"/>
      <c r="G110" s="33"/>
      <c r="H110" s="131"/>
      <c r="I110" s="132"/>
      <c r="J110" s="34"/>
      <c r="K110" s="34"/>
      <c r="L110" s="34"/>
      <c r="M110" s="34"/>
      <c r="N110" s="19"/>
      <c r="O110" s="19"/>
      <c r="P110" s="19"/>
      <c r="Q110" s="34"/>
      <c r="R110" s="109"/>
      <c r="S110" s="34"/>
      <c r="T110" s="109"/>
      <c r="U110" s="19">
        <v>4</v>
      </c>
      <c r="V110" s="150">
        <v>24</v>
      </c>
      <c r="W110" s="34"/>
      <c r="X110" s="109"/>
    </row>
    <row r="111" spans="1:24">
      <c r="A111" s="136"/>
      <c r="B111" s="108" t="s">
        <v>302</v>
      </c>
      <c r="C111" s="5"/>
      <c r="D111" s="4">
        <f>D66+D68+D104+D106</f>
        <v>180</v>
      </c>
      <c r="E111" s="4">
        <f>E66+E68+E97+E104+E106</f>
        <v>32</v>
      </c>
      <c r="F111" s="4">
        <f>F66+F68+F97+F104+F106</f>
        <v>41</v>
      </c>
      <c r="G111" s="4">
        <f>G66+G68+G97+G104+G106</f>
        <v>15</v>
      </c>
      <c r="H111" s="22">
        <f t="shared" si="23"/>
        <v>2376</v>
      </c>
      <c r="I111" s="4">
        <f t="shared" ref="I111:X111" si="37">I66+I68+I97+I104+I106</f>
        <v>1113</v>
      </c>
      <c r="J111" s="4">
        <f t="shared" si="37"/>
        <v>1263</v>
      </c>
      <c r="K111" s="4">
        <f t="shared" si="37"/>
        <v>20</v>
      </c>
      <c r="L111" s="4">
        <f t="shared" si="37"/>
        <v>1728</v>
      </c>
      <c r="M111" s="4">
        <f t="shared" si="37"/>
        <v>36</v>
      </c>
      <c r="N111" s="4">
        <f t="shared" si="37"/>
        <v>720</v>
      </c>
      <c r="O111" s="4">
        <f t="shared" si="37"/>
        <v>36</v>
      </c>
      <c r="P111" s="4">
        <f t="shared" si="37"/>
        <v>576</v>
      </c>
      <c r="Q111" s="4">
        <f t="shared" si="37"/>
        <v>32</v>
      </c>
      <c r="R111" s="4">
        <f t="shared" si="37"/>
        <v>192</v>
      </c>
      <c r="S111" s="4">
        <f t="shared" si="37"/>
        <v>38</v>
      </c>
      <c r="T111" s="4">
        <f t="shared" si="37"/>
        <v>456</v>
      </c>
      <c r="U111" s="4">
        <f t="shared" si="37"/>
        <v>36</v>
      </c>
      <c r="V111" s="4">
        <f t="shared" si="37"/>
        <v>216</v>
      </c>
      <c r="W111" s="4">
        <f t="shared" si="37"/>
        <v>36</v>
      </c>
      <c r="X111" s="4">
        <f t="shared" si="37"/>
        <v>216</v>
      </c>
    </row>
    <row r="112" spans="1:24">
      <c r="I112" s="3"/>
      <c r="J112" s="3"/>
      <c r="K112" s="3"/>
      <c r="L112" s="3"/>
      <c r="M112" s="3"/>
      <c r="O112" s="3"/>
      <c r="Q112" s="3"/>
      <c r="R112" s="3"/>
      <c r="T112" s="3"/>
      <c r="U112" s="3"/>
      <c r="V112" s="3"/>
      <c r="X112" s="3"/>
    </row>
    <row r="113" spans="12:26">
      <c r="M113"/>
      <c r="N113"/>
      <c r="O113"/>
      <c r="P113"/>
      <c r="Q113"/>
      <c r="R113"/>
      <c r="S113"/>
      <c r="T113"/>
      <c r="U113"/>
      <c r="V113"/>
      <c r="W113"/>
      <c r="X113"/>
    </row>
    <row r="114" spans="12:26">
      <c r="M114"/>
      <c r="N114"/>
      <c r="O114"/>
      <c r="P114"/>
      <c r="Q114"/>
      <c r="R114"/>
      <c r="S114"/>
      <c r="T114"/>
      <c r="U114"/>
      <c r="V114"/>
      <c r="W114"/>
      <c r="X114"/>
      <c r="Y114" s="49"/>
      <c r="Z114" s="49"/>
    </row>
    <row r="115" spans="12:26">
      <c r="M115"/>
      <c r="N115"/>
      <c r="O115"/>
      <c r="P115"/>
      <c r="Q115"/>
      <c r="R115"/>
      <c r="S115"/>
      <c r="T115"/>
      <c r="U115"/>
      <c r="V115"/>
      <c r="W115"/>
      <c r="X115"/>
      <c r="Y115" s="49"/>
      <c r="Z115" s="49"/>
    </row>
    <row r="116" spans="12:26">
      <c r="M116"/>
      <c r="N116"/>
      <c r="O116"/>
      <c r="P116"/>
      <c r="Q116"/>
      <c r="R116"/>
      <c r="S116"/>
      <c r="T116"/>
      <c r="U116"/>
      <c r="V116"/>
      <c r="W116"/>
      <c r="X116"/>
      <c r="Y116" s="49"/>
      <c r="Z116" s="49"/>
    </row>
    <row r="117" spans="12:26">
      <c r="M117"/>
      <c r="N117"/>
      <c r="O117"/>
      <c r="P117"/>
      <c r="Q117"/>
      <c r="R117"/>
      <c r="S117"/>
      <c r="T117"/>
      <c r="U117"/>
      <c r="V117"/>
      <c r="W117"/>
      <c r="X117"/>
      <c r="Y117" s="49"/>
      <c r="Z117" s="49"/>
    </row>
    <row r="118" spans="12:26">
      <c r="M118"/>
      <c r="N118"/>
      <c r="O118"/>
      <c r="P118"/>
      <c r="Q118"/>
      <c r="R118"/>
      <c r="S118"/>
      <c r="T118"/>
      <c r="U118"/>
      <c r="V118"/>
      <c r="W118"/>
      <c r="X118"/>
      <c r="Y118" s="49"/>
      <c r="Z118" s="49"/>
    </row>
    <row r="119" spans="12:26">
      <c r="M119"/>
      <c r="N119"/>
      <c r="O119"/>
      <c r="P119"/>
      <c r="Q119"/>
      <c r="R119"/>
      <c r="S119"/>
      <c r="T119"/>
      <c r="U119"/>
      <c r="V119"/>
      <c r="W119"/>
      <c r="X119"/>
      <c r="Y119" s="49"/>
      <c r="Z119" s="49"/>
    </row>
    <row r="120" spans="12:26" ht="28.8">
      <c r="L120" s="142" t="s">
        <v>153</v>
      </c>
      <c r="M120"/>
      <c r="N120"/>
      <c r="O120"/>
      <c r="P120"/>
      <c r="Q120"/>
      <c r="R120"/>
      <c r="S120"/>
      <c r="T120"/>
      <c r="U120"/>
      <c r="V120"/>
      <c r="W120"/>
      <c r="X120"/>
      <c r="Y120" s="49"/>
      <c r="Z120" s="49"/>
    </row>
    <row r="121" spans="12:26">
      <c r="M121"/>
      <c r="N121"/>
      <c r="O121"/>
      <c r="P121"/>
      <c r="Q121"/>
      <c r="R121"/>
      <c r="S121"/>
      <c r="T121"/>
      <c r="U121"/>
      <c r="V121"/>
      <c r="W121"/>
      <c r="X121"/>
      <c r="Y121" s="49"/>
      <c r="Z121" s="49"/>
    </row>
    <row r="122" spans="12:26">
      <c r="M122"/>
      <c r="N122"/>
      <c r="O122"/>
      <c r="P122"/>
      <c r="Q122"/>
      <c r="R122"/>
      <c r="S122"/>
      <c r="T122"/>
      <c r="U122"/>
      <c r="V122"/>
      <c r="W122"/>
      <c r="X122"/>
      <c r="Y122" s="49"/>
      <c r="Z122" s="49"/>
    </row>
    <row r="123" spans="12:26">
      <c r="M123"/>
      <c r="N123"/>
      <c r="O123"/>
      <c r="P123"/>
      <c r="Q123"/>
      <c r="R123"/>
      <c r="S123"/>
      <c r="T123"/>
      <c r="U123"/>
      <c r="V123"/>
      <c r="W123"/>
      <c r="X123"/>
      <c r="Y123" s="49"/>
      <c r="Z123" s="49"/>
    </row>
    <row r="124" spans="12:26">
      <c r="M124"/>
      <c r="N124"/>
      <c r="O124"/>
      <c r="P124"/>
      <c r="Q124"/>
      <c r="R124"/>
      <c r="S124"/>
      <c r="T124"/>
      <c r="U124"/>
      <c r="V124"/>
      <c r="W124"/>
      <c r="X124"/>
      <c r="Y124" s="49"/>
      <c r="Z124" s="49"/>
    </row>
    <row r="125" spans="12:26">
      <c r="M125"/>
      <c r="N125"/>
      <c r="O125"/>
      <c r="P125"/>
      <c r="Q125"/>
      <c r="R125"/>
      <c r="S125"/>
      <c r="T125"/>
      <c r="U125"/>
      <c r="V125"/>
      <c r="W125"/>
      <c r="X125"/>
    </row>
    <row r="126" spans="12:26">
      <c r="M126"/>
      <c r="N126"/>
      <c r="O126"/>
      <c r="P126"/>
      <c r="Q126"/>
      <c r="R126"/>
      <c r="S126"/>
      <c r="T126"/>
      <c r="U126"/>
      <c r="V126"/>
      <c r="W126"/>
      <c r="X126"/>
    </row>
    <row r="127" spans="12:26">
      <c r="M127"/>
      <c r="N127"/>
      <c r="O127"/>
      <c r="P127"/>
      <c r="Q127"/>
      <c r="R127"/>
      <c r="S127"/>
      <c r="T127"/>
      <c r="U127"/>
      <c r="V127"/>
      <c r="W127"/>
      <c r="X127"/>
    </row>
    <row r="128" spans="12:26">
      <c r="M128"/>
      <c r="N128"/>
      <c r="O128"/>
      <c r="P128"/>
      <c r="Q128"/>
      <c r="R128"/>
      <c r="S128"/>
      <c r="T128"/>
      <c r="U128"/>
      <c r="V128"/>
      <c r="W128"/>
      <c r="X128"/>
    </row>
    <row r="129" spans="13:24">
      <c r="M129"/>
      <c r="N129"/>
      <c r="O129"/>
      <c r="P129"/>
      <c r="Q129"/>
      <c r="R129"/>
      <c r="S129"/>
      <c r="T129"/>
      <c r="U129"/>
      <c r="V129"/>
      <c r="W129"/>
      <c r="X129"/>
    </row>
    <row r="130" spans="13:24">
      <c r="M130"/>
      <c r="N130"/>
      <c r="O130"/>
      <c r="P130"/>
      <c r="Q130"/>
      <c r="R130"/>
      <c r="S130"/>
      <c r="T130"/>
      <c r="U130"/>
      <c r="V130"/>
      <c r="W130"/>
      <c r="X130"/>
    </row>
    <row r="131" spans="13:24">
      <c r="M131"/>
      <c r="N131"/>
      <c r="O131"/>
      <c r="P131"/>
      <c r="Q131"/>
      <c r="R131"/>
      <c r="S131"/>
      <c r="T131"/>
      <c r="U131"/>
      <c r="V131"/>
      <c r="W131"/>
      <c r="X131"/>
    </row>
    <row r="132" spans="13:24">
      <c r="M132"/>
      <c r="N132"/>
      <c r="O132"/>
      <c r="P132"/>
      <c r="Q132"/>
      <c r="R132"/>
      <c r="S132"/>
      <c r="T132"/>
      <c r="U132"/>
      <c r="V132"/>
      <c r="W132"/>
      <c r="X132"/>
    </row>
    <row r="133" spans="13:24">
      <c r="M133"/>
      <c r="N133"/>
      <c r="O133"/>
      <c r="P133"/>
      <c r="Q133"/>
      <c r="R133"/>
      <c r="S133"/>
      <c r="T133"/>
      <c r="U133"/>
      <c r="V133"/>
      <c r="W133"/>
      <c r="X133"/>
    </row>
    <row r="134" spans="13:24">
      <c r="M134"/>
      <c r="N134"/>
      <c r="O134"/>
      <c r="P134"/>
      <c r="Q134"/>
      <c r="R134"/>
      <c r="S134"/>
      <c r="T134"/>
      <c r="U134"/>
      <c r="V134"/>
      <c r="W134"/>
      <c r="X134"/>
    </row>
    <row r="135" spans="13:24">
      <c r="M135"/>
      <c r="N135"/>
      <c r="O135"/>
      <c r="P135"/>
      <c r="Q135"/>
      <c r="R135"/>
      <c r="S135"/>
      <c r="T135"/>
      <c r="U135"/>
      <c r="V135"/>
      <c r="W135"/>
      <c r="X135"/>
    </row>
    <row r="136" spans="13:24">
      <c r="M136"/>
      <c r="N136"/>
      <c r="O136"/>
      <c r="P136"/>
      <c r="Q136"/>
      <c r="R136"/>
      <c r="S136"/>
      <c r="T136"/>
      <c r="U136"/>
      <c r="V136"/>
      <c r="W136"/>
      <c r="X136"/>
    </row>
    <row r="137" spans="13:24">
      <c r="M137"/>
      <c r="N137"/>
      <c r="O137"/>
      <c r="P137"/>
      <c r="Q137"/>
      <c r="R137"/>
      <c r="S137"/>
      <c r="T137"/>
      <c r="U137"/>
      <c r="V137"/>
      <c r="W137"/>
      <c r="X137"/>
    </row>
    <row r="138" spans="13:24">
      <c r="M138"/>
      <c r="N138"/>
      <c r="O138"/>
      <c r="P138"/>
      <c r="Q138"/>
      <c r="R138"/>
      <c r="S138"/>
      <c r="T138"/>
      <c r="U138"/>
      <c r="V138"/>
      <c r="W138"/>
      <c r="X138"/>
    </row>
    <row r="139" spans="13:24">
      <c r="M139"/>
      <c r="N139"/>
      <c r="O139"/>
      <c r="P139"/>
      <c r="Q139"/>
      <c r="R139"/>
      <c r="S139"/>
      <c r="T139"/>
      <c r="U139"/>
      <c r="V139"/>
      <c r="W139"/>
      <c r="X139"/>
    </row>
    <row r="140" spans="13:24">
      <c r="M140"/>
      <c r="N140"/>
      <c r="O140"/>
      <c r="P140"/>
      <c r="Q140"/>
      <c r="R140"/>
      <c r="S140"/>
      <c r="T140"/>
      <c r="U140"/>
      <c r="V140"/>
      <c r="W140"/>
      <c r="X140"/>
    </row>
    <row r="141" spans="13:24">
      <c r="M141"/>
      <c r="N141"/>
      <c r="O141"/>
      <c r="P141"/>
      <c r="Q141"/>
      <c r="R141"/>
      <c r="S141"/>
      <c r="T141"/>
      <c r="U141"/>
      <c r="V141"/>
      <c r="W141"/>
      <c r="X141"/>
    </row>
  </sheetData>
  <mergeCells count="67">
    <mergeCell ref="A43:A47"/>
    <mergeCell ref="B43:B47"/>
    <mergeCell ref="Y59:AA60"/>
    <mergeCell ref="Z73:AE74"/>
    <mergeCell ref="A73:A76"/>
    <mergeCell ref="B73:B76"/>
    <mergeCell ref="B98:B100"/>
    <mergeCell ref="A98:A100"/>
    <mergeCell ref="A82:A87"/>
    <mergeCell ref="B82:B87"/>
    <mergeCell ref="A88:A94"/>
    <mergeCell ref="B88:B94"/>
    <mergeCell ref="A37:A40"/>
    <mergeCell ref="B37:B40"/>
    <mergeCell ref="C41:X41"/>
    <mergeCell ref="G4:G6"/>
    <mergeCell ref="I4:I6"/>
    <mergeCell ref="J4:J6"/>
    <mergeCell ref="K4:K6"/>
    <mergeCell ref="U4:X4"/>
    <mergeCell ref="M5:N5"/>
    <mergeCell ref="O5:P5"/>
    <mergeCell ref="Q5:R5"/>
    <mergeCell ref="S5:T5"/>
    <mergeCell ref="U5:V5"/>
    <mergeCell ref="W5:X5"/>
    <mergeCell ref="A34:A36"/>
    <mergeCell ref="B34:B36"/>
    <mergeCell ref="B10:B19"/>
    <mergeCell ref="B22:B23"/>
    <mergeCell ref="B25:B26"/>
    <mergeCell ref="A31:A33"/>
    <mergeCell ref="B31:B33"/>
    <mergeCell ref="B29:B30"/>
    <mergeCell ref="A29:A30"/>
    <mergeCell ref="A1:X1"/>
    <mergeCell ref="A2:A6"/>
    <mergeCell ref="B2:B6"/>
    <mergeCell ref="C2:C6"/>
    <mergeCell ref="D2:D6"/>
    <mergeCell ref="E2:F2"/>
    <mergeCell ref="H2:X2"/>
    <mergeCell ref="E3:G3"/>
    <mergeCell ref="H3:H6"/>
    <mergeCell ref="I3:L3"/>
    <mergeCell ref="M3:X3"/>
    <mergeCell ref="E4:E6"/>
    <mergeCell ref="L4:L6"/>
    <mergeCell ref="M4:P4"/>
    <mergeCell ref="Q4:T4"/>
    <mergeCell ref="F4:F6"/>
    <mergeCell ref="AA50:AF50"/>
    <mergeCell ref="B101:B103"/>
    <mergeCell ref="A101:A103"/>
    <mergeCell ref="A52:A54"/>
    <mergeCell ref="B52:B54"/>
    <mergeCell ref="B48:B51"/>
    <mergeCell ref="A48:A51"/>
    <mergeCell ref="A77:A81"/>
    <mergeCell ref="B77:B81"/>
    <mergeCell ref="A55:A60"/>
    <mergeCell ref="B55:B60"/>
    <mergeCell ref="B62:B63"/>
    <mergeCell ref="A62:A63"/>
    <mergeCell ref="C67:X67"/>
    <mergeCell ref="A69:A72"/>
    <mergeCell ref="B69:B72"/>
  </mergeCells>
  <pageMargins left="0.24" right="0.2" top="0.25" bottom="0.31" header="0.25" footer="0.31496062992125984"/>
  <pageSetup paperSize="9" scale="74" orientation="landscape" r:id="rId1"/>
  <rowBreaks count="2" manualBreakCount="2">
    <brk id="79" max="45" man="1"/>
    <brk id="10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"/>
  <sheetViews>
    <sheetView view="pageBreakPreview" zoomScaleSheetLayoutView="100" workbookViewId="0">
      <selection activeCell="G18" sqref="G18:U18"/>
    </sheetView>
  </sheetViews>
  <sheetFormatPr defaultRowHeight="14.4"/>
  <cols>
    <col min="1" max="1" width="9.109375" customWidth="1"/>
    <col min="2" max="2" width="8.44140625" customWidth="1"/>
    <col min="3" max="3" width="6" customWidth="1"/>
    <col min="4" max="4" width="6.88671875" style="30" customWidth="1"/>
    <col min="5" max="5" width="4.5546875" customWidth="1"/>
    <col min="6" max="6" width="10.88671875" customWidth="1"/>
    <col min="7" max="7" width="6.109375" customWidth="1"/>
    <col min="8" max="8" width="4.88671875" style="14" customWidth="1"/>
    <col min="9" max="9" width="6.88671875" style="14" customWidth="1"/>
    <col min="10" max="11" width="5" style="14" customWidth="1"/>
    <col min="12" max="12" width="4.109375" style="14" customWidth="1"/>
    <col min="13" max="13" width="5.5546875" style="14" customWidth="1"/>
    <col min="14" max="14" width="3.88671875" style="14" customWidth="1"/>
    <col min="15" max="15" width="5" style="14" customWidth="1"/>
    <col min="16" max="16" width="3.44140625" style="14" customWidth="1"/>
    <col min="17" max="17" width="5.88671875" style="14" customWidth="1"/>
    <col min="18" max="21" width="9.109375" style="46"/>
    <col min="22" max="23" width="9.109375" style="49"/>
    <col min="24" max="24" width="10.33203125" style="49" customWidth="1"/>
    <col min="25" max="37" width="9.109375" style="49"/>
  </cols>
  <sheetData>
    <row r="1" spans="1:46">
      <c r="R1"/>
      <c r="S1"/>
      <c r="T1"/>
    </row>
    <row r="2" spans="1:46">
      <c r="A2" s="14"/>
      <c r="B2" s="14"/>
      <c r="C2" s="14"/>
      <c r="D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46" ht="19.5" customHeight="1">
      <c r="A3" s="196" t="s">
        <v>138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</row>
    <row r="4" spans="1:46" ht="19.5" customHeight="1">
      <c r="A4" s="197" t="s">
        <v>139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</row>
    <row r="5" spans="1:46" ht="19.5" customHeight="1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</row>
    <row r="6" spans="1:46" ht="19.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19.5" customHeight="1">
      <c r="A7" s="151"/>
      <c r="B7" s="195" t="s">
        <v>162</v>
      </c>
      <c r="C7" s="195"/>
      <c r="D7" s="195"/>
      <c r="E7" s="195"/>
      <c r="F7" s="195"/>
      <c r="G7" s="195"/>
      <c r="H7" s="195"/>
      <c r="I7" s="195"/>
      <c r="J7" s="195"/>
      <c r="K7" s="151"/>
      <c r="L7" s="151"/>
      <c r="M7" s="59"/>
      <c r="N7" s="59"/>
      <c r="O7" s="59"/>
      <c r="P7" s="59"/>
      <c r="Q7" s="59"/>
      <c r="R7" s="59"/>
      <c r="S7" s="59"/>
      <c r="T7" s="59"/>
      <c r="U7" s="59"/>
      <c r="V7" s="195" t="s">
        <v>163</v>
      </c>
      <c r="W7" s="195"/>
      <c r="X7" s="195"/>
      <c r="Y7" s="59"/>
      <c r="Z7" s="59"/>
      <c r="AA7" s="59"/>
      <c r="AB7" s="59"/>
      <c r="AC7" s="59"/>
      <c r="AD7" s="59"/>
      <c r="AE7" s="59"/>
      <c r="AF7" s="59"/>
      <c r="AG7" s="59"/>
      <c r="AH7" s="59"/>
      <c r="AL7" s="59"/>
      <c r="AM7" s="59"/>
      <c r="AN7" s="59"/>
      <c r="AO7" s="59"/>
      <c r="AP7" s="59"/>
      <c r="AQ7" s="59"/>
      <c r="AR7" s="59"/>
      <c r="AS7" s="59"/>
      <c r="AT7" s="59"/>
    </row>
    <row r="8" spans="1:46" ht="19.5" customHeight="1">
      <c r="A8" s="59"/>
      <c r="B8" s="195" t="s">
        <v>148</v>
      </c>
      <c r="C8" s="195"/>
      <c r="D8" s="195"/>
      <c r="E8" s="195"/>
      <c r="F8" s="195"/>
      <c r="G8" s="195"/>
      <c r="H8" s="195"/>
      <c r="I8" s="195"/>
      <c r="J8" s="195"/>
      <c r="K8" s="59"/>
      <c r="L8" s="59"/>
      <c r="M8"/>
      <c r="N8"/>
      <c r="O8"/>
      <c r="P8"/>
      <c r="Q8"/>
      <c r="R8"/>
      <c r="S8"/>
      <c r="T8"/>
      <c r="U8"/>
      <c r="V8" s="195" t="s">
        <v>164</v>
      </c>
      <c r="W8" s="195"/>
      <c r="X8" s="195"/>
      <c r="Y8"/>
      <c r="Z8"/>
      <c r="AA8"/>
      <c r="AB8"/>
      <c r="AC8"/>
      <c r="AD8"/>
      <c r="AE8"/>
      <c r="AF8"/>
      <c r="AG8"/>
      <c r="AH8"/>
      <c r="AL8" s="59"/>
      <c r="AM8" s="59"/>
      <c r="AN8" s="59"/>
      <c r="AO8" s="59"/>
      <c r="AP8" s="59"/>
      <c r="AQ8" s="59"/>
      <c r="AR8" s="59"/>
      <c r="AS8" s="59"/>
      <c r="AT8" s="59"/>
    </row>
    <row r="9" spans="1:46" ht="19.5" customHeight="1">
      <c r="A9" s="59"/>
      <c r="B9" s="195" t="s">
        <v>149</v>
      </c>
      <c r="C9" s="195"/>
      <c r="D9" s="195"/>
      <c r="E9" s="195"/>
      <c r="F9" s="195"/>
      <c r="G9" s="195"/>
      <c r="H9" s="195"/>
      <c r="I9" s="195"/>
      <c r="J9" s="195"/>
      <c r="K9" s="195"/>
      <c r="L9" s="195"/>
      <c r="M9"/>
      <c r="N9"/>
      <c r="O9"/>
      <c r="P9"/>
      <c r="Q9"/>
      <c r="R9"/>
      <c r="S9"/>
      <c r="T9"/>
      <c r="U9"/>
      <c r="V9" s="195" t="s">
        <v>103</v>
      </c>
      <c r="W9" s="195"/>
      <c r="X9" s="195"/>
      <c r="Y9"/>
      <c r="Z9"/>
      <c r="AA9"/>
      <c r="AB9"/>
      <c r="AC9"/>
      <c r="AD9"/>
      <c r="AE9"/>
      <c r="AF9"/>
      <c r="AG9"/>
      <c r="AH9"/>
      <c r="AL9" s="59"/>
      <c r="AM9" s="59"/>
      <c r="AN9" s="59"/>
      <c r="AO9" s="59"/>
      <c r="AP9" s="59"/>
      <c r="AQ9" s="59"/>
      <c r="AR9" s="59"/>
      <c r="AS9" s="59"/>
      <c r="AT9" s="59"/>
    </row>
    <row r="10" spans="1:46" ht="19.5" customHeight="1">
      <c r="A10" s="59"/>
      <c r="B10" s="195" t="s">
        <v>147</v>
      </c>
      <c r="C10" s="195"/>
      <c r="D10" s="195"/>
      <c r="E10" s="195"/>
      <c r="F10" s="195"/>
      <c r="G10" s="195"/>
      <c r="H10" s="195"/>
      <c r="I10" s="195"/>
      <c r="J10" s="195"/>
      <c r="K10" s="152"/>
      <c r="L10" s="152"/>
      <c r="M10"/>
      <c r="N10"/>
      <c r="O10"/>
      <c r="P10"/>
      <c r="Q10"/>
      <c r="R10"/>
      <c r="S10"/>
      <c r="T10"/>
      <c r="U10"/>
      <c r="V10" s="59" t="s">
        <v>165</v>
      </c>
      <c r="W10" s="59"/>
      <c r="X10" s="59"/>
      <c r="Y10"/>
      <c r="Z10"/>
      <c r="AA10"/>
      <c r="AB10"/>
      <c r="AC10"/>
      <c r="AD10"/>
      <c r="AE10"/>
      <c r="AF10"/>
      <c r="AG10"/>
      <c r="AH10"/>
      <c r="AL10" s="59"/>
      <c r="AM10" s="59"/>
      <c r="AN10" s="59"/>
      <c r="AO10" s="59"/>
      <c r="AP10" s="59"/>
      <c r="AQ10" s="59"/>
      <c r="AR10" s="59"/>
      <c r="AS10" s="59"/>
      <c r="AT10" s="59"/>
    </row>
    <row r="11" spans="1:46" ht="19.5" customHeight="1">
      <c r="A11" s="59"/>
      <c r="B11" s="195" t="s">
        <v>165</v>
      </c>
      <c r="C11" s="195"/>
      <c r="D11" s="195"/>
      <c r="E11" s="195"/>
      <c r="F11" s="195"/>
      <c r="G11" s="195"/>
      <c r="H11" s="195"/>
      <c r="I11" s="195"/>
      <c r="J11" s="195"/>
      <c r="K11" s="59"/>
      <c r="L11" s="59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</row>
    <row r="12" spans="1:46" ht="19.5" customHeight="1">
      <c r="A12" s="59"/>
      <c r="B12" s="195"/>
      <c r="C12" s="195"/>
      <c r="D12" s="195"/>
      <c r="E12" s="195"/>
      <c r="F12" s="195"/>
      <c r="G12" s="195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</row>
    <row r="13" spans="1:46" ht="19.5" customHeight="1">
      <c r="A13" s="59"/>
      <c r="B13" s="152"/>
      <c r="C13" s="152"/>
      <c r="D13" s="152"/>
      <c r="E13" s="152"/>
      <c r="F13" s="152"/>
      <c r="G13" s="152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</row>
    <row r="14" spans="1:46" ht="19.5" customHeight="1">
      <c r="A14" s="59"/>
      <c r="G14" s="197" t="s">
        <v>129</v>
      </c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152"/>
      <c r="AO14" s="152"/>
      <c r="AP14" s="152"/>
      <c r="AQ14" s="59"/>
      <c r="AR14" s="59"/>
      <c r="AS14" s="59"/>
      <c r="AT14" s="59"/>
    </row>
    <row r="15" spans="1:46" ht="19.5" customHeight="1">
      <c r="A15" s="59"/>
      <c r="B15" s="59"/>
      <c r="C15" s="59"/>
      <c r="D15" s="59"/>
      <c r="E15" s="59"/>
      <c r="F15" s="59"/>
      <c r="G15" s="201" t="s">
        <v>130</v>
      </c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59"/>
      <c r="AJ15" s="59"/>
      <c r="AK15" s="59"/>
      <c r="AL15" s="59"/>
      <c r="AM15" s="59"/>
      <c r="AN15" s="152"/>
      <c r="AO15" s="152"/>
      <c r="AP15" s="152"/>
      <c r="AQ15" s="59"/>
      <c r="AR15" s="59"/>
      <c r="AS15" s="59"/>
      <c r="AT15" s="59"/>
    </row>
    <row r="16" spans="1:46" ht="19.5" customHeight="1">
      <c r="A16" s="59"/>
      <c r="B16" s="59"/>
      <c r="C16" s="59"/>
      <c r="D16" s="59"/>
      <c r="E16" s="59"/>
      <c r="F16" s="59"/>
      <c r="G16" s="197" t="s">
        <v>131</v>
      </c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152"/>
      <c r="AO16" s="152"/>
      <c r="AP16" s="152"/>
      <c r="AQ16" s="59"/>
      <c r="AR16" s="59"/>
      <c r="AS16" s="59"/>
      <c r="AT16" s="59"/>
    </row>
    <row r="17" spans="1:46" ht="19.5" customHeight="1">
      <c r="A17" s="61"/>
      <c r="B17" s="61"/>
      <c r="C17" s="61"/>
      <c r="D17" s="61"/>
      <c r="E17" s="61"/>
      <c r="F17" s="61"/>
      <c r="G17" s="197" t="s">
        <v>132</v>
      </c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</row>
    <row r="18" spans="1:46" ht="19.5" customHeight="1">
      <c r="A18" s="14"/>
      <c r="B18" s="14"/>
      <c r="C18" s="14"/>
      <c r="D18"/>
      <c r="G18" s="218" t="s">
        <v>133</v>
      </c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/>
      <c r="AJ18"/>
      <c r="AK18"/>
    </row>
    <row r="19" spans="1:46" ht="19.5" customHeight="1">
      <c r="A19" s="14"/>
      <c r="B19" s="14"/>
      <c r="C19" s="14"/>
      <c r="D19"/>
      <c r="G19" s="199" t="s">
        <v>134</v>
      </c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/>
      <c r="AJ19"/>
      <c r="AK19"/>
    </row>
    <row r="20" spans="1:46" ht="19.5" customHeight="1">
      <c r="A20" s="14"/>
      <c r="B20" s="14"/>
      <c r="C20" s="14"/>
      <c r="D20"/>
      <c r="G20" s="199" t="s">
        <v>135</v>
      </c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/>
      <c r="AJ20"/>
      <c r="AK20"/>
    </row>
    <row r="21" spans="1:46">
      <c r="A21" s="14"/>
      <c r="B21" s="14"/>
      <c r="C21" s="14"/>
      <c r="D21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/>
      <c r="AJ21"/>
      <c r="AK21"/>
    </row>
    <row r="22" spans="1:46">
      <c r="A22" s="14"/>
      <c r="B22" s="14"/>
      <c r="C22" s="14"/>
      <c r="D2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/>
      <c r="AJ22"/>
      <c r="AK22"/>
    </row>
    <row r="23" spans="1:46">
      <c r="R23"/>
      <c r="S23"/>
      <c r="T23"/>
    </row>
    <row r="24" spans="1:46">
      <c r="R24"/>
      <c r="S24"/>
      <c r="T24"/>
    </row>
    <row r="25" spans="1:46">
      <c r="R25"/>
      <c r="S25"/>
      <c r="T25"/>
    </row>
    <row r="26" spans="1:46">
      <c r="R26"/>
      <c r="S26"/>
      <c r="T26"/>
    </row>
    <row r="27" spans="1:46">
      <c r="G27" s="200" t="s">
        <v>136</v>
      </c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</row>
    <row r="28" spans="1:46">
      <c r="G28" s="200" t="s">
        <v>137</v>
      </c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</row>
    <row r="29" spans="1:46">
      <c r="R29" s="198" t="s">
        <v>155</v>
      </c>
      <c r="S29" s="198"/>
      <c r="T29" s="198"/>
      <c r="U29" s="198"/>
    </row>
    <row r="30" spans="1:46">
      <c r="R30"/>
      <c r="S30"/>
      <c r="T30"/>
    </row>
  </sheetData>
  <mergeCells count="21">
    <mergeCell ref="G27:U27"/>
    <mergeCell ref="G28:U28"/>
    <mergeCell ref="R29:U29"/>
    <mergeCell ref="G15:U15"/>
    <mergeCell ref="G16:U16"/>
    <mergeCell ref="G17:U17"/>
    <mergeCell ref="G18:U18"/>
    <mergeCell ref="G19:U19"/>
    <mergeCell ref="G20:U20"/>
    <mergeCell ref="G14:U14"/>
    <mergeCell ref="A3:X3"/>
    <mergeCell ref="A4:X4"/>
    <mergeCell ref="B7:J7"/>
    <mergeCell ref="V7:X7"/>
    <mergeCell ref="B8:J8"/>
    <mergeCell ref="V8:X8"/>
    <mergeCell ref="B9:L9"/>
    <mergeCell ref="V9:X9"/>
    <mergeCell ref="B10:J10"/>
    <mergeCell ref="B11:J11"/>
    <mergeCell ref="B12:G12"/>
  </mergeCells>
  <pageMargins left="0.35" right="0.28000000000000003" top="0.74803149606299213" bottom="0.3" header="0.31496062992125984" footer="0.31496062992125984"/>
  <pageSetup paperSize="9" scale="84" orientation="landscape" r:id="rId1"/>
  <colBreaks count="1" manualBreakCount="1">
    <brk id="2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7"/>
  <sheetViews>
    <sheetView view="pageBreakPreview" zoomScaleSheetLayoutView="100" workbookViewId="0">
      <selection activeCell="AP12" sqref="AP12"/>
    </sheetView>
  </sheetViews>
  <sheetFormatPr defaultRowHeight="14.4"/>
  <cols>
    <col min="1" max="1" width="4" customWidth="1"/>
    <col min="2" max="3" width="3.6640625" customWidth="1"/>
    <col min="4" max="4" width="3.44140625" style="30" customWidth="1"/>
    <col min="5" max="5" width="2.88671875" customWidth="1"/>
    <col min="6" max="6" width="3.44140625" customWidth="1"/>
    <col min="7" max="7" width="2.6640625" customWidth="1"/>
    <col min="8" max="8" width="3.44140625" customWidth="1"/>
    <col min="9" max="9" width="3.6640625" customWidth="1"/>
    <col min="10" max="10" width="4.33203125" customWidth="1"/>
    <col min="11" max="11" width="4.109375" customWidth="1"/>
    <col min="12" max="12" width="3.6640625" customWidth="1"/>
    <col min="13" max="13" width="3.88671875" style="14" customWidth="1"/>
    <col min="14" max="14" width="3.5546875" style="14" customWidth="1"/>
    <col min="15" max="15" width="3.44140625" style="14" customWidth="1"/>
    <col min="16" max="18" width="4" style="14" customWidth="1"/>
    <col min="19" max="19" width="3.6640625" style="14" customWidth="1"/>
    <col min="20" max="20" width="3" style="14" customWidth="1"/>
    <col min="21" max="21" width="4.88671875" style="14" customWidth="1"/>
    <col min="22" max="22" width="4" style="14" customWidth="1"/>
    <col min="23" max="23" width="3.44140625" style="14" customWidth="1"/>
    <col min="24" max="24" width="3.88671875" style="14" customWidth="1"/>
    <col min="25" max="25" width="4.44140625" style="46" customWidth="1"/>
    <col min="26" max="26" width="3.44140625" style="46" customWidth="1"/>
    <col min="27" max="27" width="4.6640625" style="46" customWidth="1"/>
    <col min="28" max="28" width="4.44140625" style="46" customWidth="1"/>
    <col min="29" max="29" width="4.44140625" style="49" customWidth="1"/>
    <col min="30" max="30" width="4.33203125" style="49" customWidth="1"/>
    <col min="31" max="31" width="4" style="49" customWidth="1"/>
    <col min="32" max="32" width="3.88671875" style="49" customWidth="1"/>
    <col min="33" max="33" width="4.44140625" style="49" customWidth="1"/>
    <col min="34" max="34" width="4.6640625" style="49" customWidth="1"/>
    <col min="35" max="35" width="4.5546875" style="49" customWidth="1"/>
    <col min="36" max="36" width="4.44140625" style="49" customWidth="1"/>
    <col min="37" max="37" width="4.6640625" style="49" customWidth="1"/>
    <col min="38" max="38" width="4.88671875" style="49" customWidth="1"/>
    <col min="39" max="39" width="5.33203125" style="49" customWidth="1"/>
    <col min="40" max="40" width="4.44140625" style="49" customWidth="1"/>
    <col min="41" max="41" width="4" style="49" customWidth="1"/>
    <col min="42" max="42" width="4.6640625" style="49" customWidth="1"/>
    <col min="43" max="43" width="6.109375" style="49" customWidth="1"/>
    <col min="44" max="44" width="7" style="49" customWidth="1"/>
    <col min="45" max="45" width="6.33203125" customWidth="1"/>
    <col min="46" max="46" width="4" customWidth="1"/>
    <col min="47" max="47" width="4.88671875" customWidth="1"/>
    <col min="48" max="48" width="5" customWidth="1"/>
    <col min="49" max="49" width="4.6640625" customWidth="1"/>
    <col min="50" max="50" width="4.33203125" customWidth="1"/>
    <col min="51" max="51" width="4.6640625" customWidth="1"/>
    <col min="52" max="52" width="3.33203125" customWidth="1"/>
    <col min="53" max="53" width="4.109375" customWidth="1"/>
  </cols>
  <sheetData>
    <row r="1" spans="1:53">
      <c r="Y1"/>
      <c r="Z1"/>
      <c r="AA1"/>
    </row>
    <row r="2" spans="1:53">
      <c r="L2" s="14"/>
      <c r="Y2" s="14"/>
      <c r="Z2" s="14"/>
      <c r="AA2" s="14"/>
      <c r="AB2" s="14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</row>
    <row r="3" spans="1:53">
      <c r="L3" s="14"/>
      <c r="Y3" s="14"/>
      <c r="Z3" s="14"/>
      <c r="AA3" s="14"/>
      <c r="AB3" s="14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53">
      <c r="L4" s="14"/>
      <c r="Y4" s="14"/>
      <c r="Z4" s="14"/>
      <c r="AA4" s="14"/>
      <c r="AB4" s="1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53">
      <c r="K5" s="218" t="s">
        <v>160</v>
      </c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  <c r="AK5" s="218"/>
      <c r="AL5"/>
      <c r="AM5"/>
      <c r="AN5"/>
      <c r="AO5"/>
      <c r="AP5"/>
      <c r="AQ5"/>
      <c r="AR5"/>
    </row>
    <row r="6" spans="1:53" ht="15" thickBot="1">
      <c r="A6" s="219" t="s">
        <v>104</v>
      </c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</row>
    <row r="7" spans="1:53" ht="15" thickBot="1">
      <c r="A7" s="220"/>
      <c r="B7" s="209" t="s">
        <v>105</v>
      </c>
      <c r="C7" s="209"/>
      <c r="D7" s="209"/>
      <c r="E7" s="222"/>
      <c r="F7" s="209" t="s">
        <v>106</v>
      </c>
      <c r="G7" s="209"/>
      <c r="H7" s="209"/>
      <c r="I7" s="209"/>
      <c r="J7" s="209"/>
      <c r="K7" s="223" t="s">
        <v>107</v>
      </c>
      <c r="L7" s="209"/>
      <c r="M7" s="209"/>
      <c r="N7" s="222"/>
      <c r="O7" s="209" t="s">
        <v>108</v>
      </c>
      <c r="P7" s="209"/>
      <c r="Q7" s="209"/>
      <c r="R7" s="209"/>
      <c r="S7" s="223" t="s">
        <v>109</v>
      </c>
      <c r="T7" s="209"/>
      <c r="U7" s="209"/>
      <c r="V7" s="209"/>
      <c r="W7" s="222"/>
      <c r="X7" s="209" t="s">
        <v>110</v>
      </c>
      <c r="Y7" s="209"/>
      <c r="Z7" s="209"/>
      <c r="AA7" s="209"/>
      <c r="AB7" s="224" t="s">
        <v>111</v>
      </c>
      <c r="AC7" s="225"/>
      <c r="AD7" s="225"/>
      <c r="AE7" s="226"/>
      <c r="AF7" s="209" t="s">
        <v>112</v>
      </c>
      <c r="AG7" s="209"/>
      <c r="AH7" s="209"/>
      <c r="AI7" s="209"/>
      <c r="AJ7" s="209"/>
      <c r="AK7" s="223" t="s">
        <v>113</v>
      </c>
      <c r="AL7" s="209"/>
      <c r="AM7" s="209"/>
      <c r="AN7" s="222"/>
      <c r="AO7" s="209" t="s">
        <v>114</v>
      </c>
      <c r="AP7" s="209"/>
      <c r="AQ7" s="209"/>
      <c r="AR7" s="209"/>
      <c r="AS7" s="227" t="s">
        <v>115</v>
      </c>
      <c r="AT7" s="228"/>
      <c r="AU7" s="228"/>
      <c r="AV7" s="228"/>
      <c r="AW7" s="229"/>
      <c r="AX7" s="223" t="s">
        <v>116</v>
      </c>
      <c r="AY7" s="209"/>
      <c r="AZ7" s="209"/>
      <c r="BA7" s="222"/>
    </row>
    <row r="8" spans="1:53" ht="15" thickBot="1">
      <c r="A8" s="221"/>
      <c r="B8" s="74">
        <v>1</v>
      </c>
      <c r="C8" s="75">
        <v>2</v>
      </c>
      <c r="D8" s="75">
        <v>3</v>
      </c>
      <c r="E8" s="76">
        <v>4</v>
      </c>
      <c r="F8" s="77">
        <v>5</v>
      </c>
      <c r="G8" s="75">
        <v>6</v>
      </c>
      <c r="H8" s="75">
        <v>7</v>
      </c>
      <c r="I8" s="75">
        <v>8</v>
      </c>
      <c r="J8" s="78">
        <v>9</v>
      </c>
      <c r="K8" s="74">
        <v>10</v>
      </c>
      <c r="L8" s="75">
        <v>11</v>
      </c>
      <c r="M8" s="75">
        <v>12</v>
      </c>
      <c r="N8" s="76">
        <v>13</v>
      </c>
      <c r="O8" s="77">
        <v>14</v>
      </c>
      <c r="P8" s="75">
        <v>15</v>
      </c>
      <c r="Q8" s="75">
        <v>16</v>
      </c>
      <c r="R8" s="78">
        <v>17</v>
      </c>
      <c r="S8" s="74">
        <v>18</v>
      </c>
      <c r="T8" s="75">
        <v>19</v>
      </c>
      <c r="U8" s="75">
        <v>20</v>
      </c>
      <c r="V8" s="75">
        <v>21</v>
      </c>
      <c r="W8" s="76">
        <v>22</v>
      </c>
      <c r="X8" s="77">
        <v>23</v>
      </c>
      <c r="Y8" s="75">
        <v>24</v>
      </c>
      <c r="Z8" s="75">
        <v>25</v>
      </c>
      <c r="AA8" s="78">
        <v>26</v>
      </c>
      <c r="AB8" s="74">
        <v>27</v>
      </c>
      <c r="AC8" s="75">
        <v>28</v>
      </c>
      <c r="AD8" s="75">
        <v>29</v>
      </c>
      <c r="AE8" s="76">
        <v>30</v>
      </c>
      <c r="AF8" s="77">
        <v>31</v>
      </c>
      <c r="AG8" s="75">
        <v>32</v>
      </c>
      <c r="AH8" s="75">
        <v>33</v>
      </c>
      <c r="AI8" s="75">
        <v>34</v>
      </c>
      <c r="AJ8" s="78">
        <v>35</v>
      </c>
      <c r="AK8" s="74">
        <v>36</v>
      </c>
      <c r="AL8" s="75">
        <v>37</v>
      </c>
      <c r="AM8" s="75">
        <v>38</v>
      </c>
      <c r="AN8" s="76">
        <v>39</v>
      </c>
      <c r="AO8" s="77">
        <v>40</v>
      </c>
      <c r="AP8" s="75">
        <v>41</v>
      </c>
      <c r="AQ8" s="75">
        <v>42</v>
      </c>
      <c r="AR8" s="78">
        <v>43</v>
      </c>
      <c r="AS8" s="74">
        <v>44</v>
      </c>
      <c r="AT8" s="75">
        <v>45</v>
      </c>
      <c r="AU8" s="75">
        <v>46</v>
      </c>
      <c r="AV8" s="75">
        <v>47</v>
      </c>
      <c r="AW8" s="76">
        <v>48</v>
      </c>
      <c r="AX8" s="74">
        <v>49</v>
      </c>
      <c r="AY8" s="75">
        <v>50</v>
      </c>
      <c r="AZ8" s="75">
        <v>51</v>
      </c>
      <c r="BA8" s="76">
        <v>52</v>
      </c>
    </row>
    <row r="9" spans="1:53">
      <c r="A9" s="221"/>
      <c r="B9" s="79">
        <v>1</v>
      </c>
      <c r="C9" s="80">
        <v>8</v>
      </c>
      <c r="D9" s="80">
        <v>15</v>
      </c>
      <c r="E9" s="81">
        <v>22</v>
      </c>
      <c r="F9" s="82">
        <v>29</v>
      </c>
      <c r="G9" s="80">
        <v>6</v>
      </c>
      <c r="H9" s="80">
        <v>13</v>
      </c>
      <c r="I9" s="80">
        <v>20</v>
      </c>
      <c r="J9" s="83">
        <v>27</v>
      </c>
      <c r="K9" s="79">
        <v>3</v>
      </c>
      <c r="L9" s="80">
        <v>10</v>
      </c>
      <c r="M9" s="80">
        <v>17</v>
      </c>
      <c r="N9" s="81">
        <v>24</v>
      </c>
      <c r="O9" s="82">
        <v>1</v>
      </c>
      <c r="P9" s="80">
        <v>8</v>
      </c>
      <c r="Q9" s="80">
        <v>15</v>
      </c>
      <c r="R9" s="83">
        <v>22</v>
      </c>
      <c r="S9" s="79">
        <v>29</v>
      </c>
      <c r="T9" s="80">
        <v>5</v>
      </c>
      <c r="U9" s="80">
        <v>12</v>
      </c>
      <c r="V9" s="80">
        <v>19</v>
      </c>
      <c r="W9" s="81">
        <v>26</v>
      </c>
      <c r="X9" s="82">
        <v>2</v>
      </c>
      <c r="Y9" s="80">
        <v>9</v>
      </c>
      <c r="Z9" s="80">
        <v>16</v>
      </c>
      <c r="AA9" s="83">
        <v>23</v>
      </c>
      <c r="AB9" s="79">
        <v>2</v>
      </c>
      <c r="AC9" s="80">
        <v>9</v>
      </c>
      <c r="AD9" s="80">
        <v>16</v>
      </c>
      <c r="AE9" s="81">
        <v>23</v>
      </c>
      <c r="AF9" s="82">
        <v>30</v>
      </c>
      <c r="AG9" s="80">
        <v>6</v>
      </c>
      <c r="AH9" s="80">
        <v>13</v>
      </c>
      <c r="AI9" s="80">
        <v>20</v>
      </c>
      <c r="AJ9" s="83">
        <v>27</v>
      </c>
      <c r="AK9" s="79">
        <v>4</v>
      </c>
      <c r="AL9" s="80">
        <v>11</v>
      </c>
      <c r="AM9" s="80">
        <v>18</v>
      </c>
      <c r="AN9" s="81">
        <v>25</v>
      </c>
      <c r="AO9" s="82">
        <v>1</v>
      </c>
      <c r="AP9" s="80">
        <v>8</v>
      </c>
      <c r="AQ9" s="80">
        <v>15</v>
      </c>
      <c r="AR9" s="83">
        <v>22</v>
      </c>
      <c r="AS9" s="79">
        <v>29</v>
      </c>
      <c r="AT9" s="80">
        <v>6</v>
      </c>
      <c r="AU9" s="80">
        <v>13</v>
      </c>
      <c r="AV9" s="80">
        <v>20</v>
      </c>
      <c r="AW9" s="81">
        <v>27</v>
      </c>
      <c r="AX9" s="79">
        <v>3</v>
      </c>
      <c r="AY9" s="80">
        <v>10</v>
      </c>
      <c r="AZ9" s="80">
        <v>17</v>
      </c>
      <c r="BA9" s="81">
        <v>24</v>
      </c>
    </row>
    <row r="10" spans="1:53" ht="15" thickBot="1">
      <c r="A10" s="221"/>
      <c r="B10" s="84">
        <v>7</v>
      </c>
      <c r="C10" s="85">
        <v>14</v>
      </c>
      <c r="D10" s="85">
        <v>21</v>
      </c>
      <c r="E10" s="86">
        <v>28</v>
      </c>
      <c r="F10" s="87">
        <v>5</v>
      </c>
      <c r="G10" s="85">
        <v>12</v>
      </c>
      <c r="H10" s="85">
        <v>19</v>
      </c>
      <c r="I10" s="85">
        <v>26</v>
      </c>
      <c r="J10" s="88">
        <v>2</v>
      </c>
      <c r="K10" s="84">
        <v>9</v>
      </c>
      <c r="L10" s="85">
        <v>16</v>
      </c>
      <c r="M10" s="85">
        <v>23</v>
      </c>
      <c r="N10" s="86">
        <v>30</v>
      </c>
      <c r="O10" s="87">
        <v>7</v>
      </c>
      <c r="P10" s="85">
        <v>14</v>
      </c>
      <c r="Q10" s="85">
        <v>21</v>
      </c>
      <c r="R10" s="88">
        <v>28</v>
      </c>
      <c r="S10" s="84">
        <v>4</v>
      </c>
      <c r="T10" s="85">
        <v>11</v>
      </c>
      <c r="U10" s="85">
        <v>18</v>
      </c>
      <c r="V10" s="85">
        <v>25</v>
      </c>
      <c r="W10" s="86">
        <v>1</v>
      </c>
      <c r="X10" s="87">
        <v>8</v>
      </c>
      <c r="Y10" s="85">
        <v>15</v>
      </c>
      <c r="Z10" s="85">
        <v>22</v>
      </c>
      <c r="AA10" s="88">
        <v>1</v>
      </c>
      <c r="AB10" s="84">
        <v>8</v>
      </c>
      <c r="AC10" s="85">
        <v>15</v>
      </c>
      <c r="AD10" s="85">
        <v>22</v>
      </c>
      <c r="AE10" s="86">
        <v>29</v>
      </c>
      <c r="AF10" s="87">
        <v>5</v>
      </c>
      <c r="AG10" s="85">
        <v>12</v>
      </c>
      <c r="AH10" s="85">
        <v>19</v>
      </c>
      <c r="AI10" s="85">
        <v>26</v>
      </c>
      <c r="AJ10" s="88">
        <v>3</v>
      </c>
      <c r="AK10" s="84">
        <v>10</v>
      </c>
      <c r="AL10" s="85">
        <v>17</v>
      </c>
      <c r="AM10" s="85">
        <v>24</v>
      </c>
      <c r="AN10" s="86">
        <v>31</v>
      </c>
      <c r="AO10" s="87">
        <v>7</v>
      </c>
      <c r="AP10" s="85">
        <v>14</v>
      </c>
      <c r="AQ10" s="85">
        <v>21</v>
      </c>
      <c r="AR10" s="88">
        <v>28</v>
      </c>
      <c r="AS10" s="84">
        <v>5</v>
      </c>
      <c r="AT10" s="85">
        <v>12</v>
      </c>
      <c r="AU10" s="85">
        <v>19</v>
      </c>
      <c r="AV10" s="85">
        <v>26</v>
      </c>
      <c r="AW10" s="86">
        <v>2</v>
      </c>
      <c r="AX10" s="84">
        <v>9</v>
      </c>
      <c r="AY10" s="85">
        <v>16</v>
      </c>
      <c r="AZ10" s="85">
        <v>23</v>
      </c>
      <c r="BA10" s="86">
        <v>31</v>
      </c>
    </row>
    <row r="11" spans="1:53" ht="15" thickBot="1">
      <c r="A11" s="62" t="s">
        <v>117</v>
      </c>
      <c r="B11" s="82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>
        <v>20</v>
      </c>
      <c r="V11" s="140" t="s">
        <v>141</v>
      </c>
      <c r="W11" s="140" t="s">
        <v>141</v>
      </c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M11" s="140">
        <v>16</v>
      </c>
      <c r="AN11" s="140" t="s">
        <v>173</v>
      </c>
      <c r="AO11" s="140" t="s">
        <v>120</v>
      </c>
      <c r="AP11" s="140" t="s">
        <v>120</v>
      </c>
      <c r="AQ11" s="140" t="s">
        <v>175</v>
      </c>
      <c r="AR11" s="80" t="s">
        <v>175</v>
      </c>
      <c r="AS11" s="80" t="s">
        <v>141</v>
      </c>
      <c r="AT11" s="80" t="s">
        <v>141</v>
      </c>
      <c r="AU11" s="80" t="s">
        <v>141</v>
      </c>
      <c r="AV11" s="80" t="s">
        <v>141</v>
      </c>
      <c r="AW11" s="80" t="s">
        <v>141</v>
      </c>
      <c r="AX11" s="80" t="s">
        <v>141</v>
      </c>
      <c r="AY11" s="80" t="s">
        <v>141</v>
      </c>
      <c r="AZ11" s="80" t="s">
        <v>141</v>
      </c>
      <c r="BA11" s="80" t="s">
        <v>141</v>
      </c>
    </row>
    <row r="12" spans="1:53" ht="15" thickBot="1">
      <c r="A12" s="62" t="s">
        <v>119</v>
      </c>
      <c r="B12" s="89"/>
      <c r="C12" s="139"/>
      <c r="D12" s="139"/>
      <c r="E12" s="139"/>
      <c r="F12" s="139"/>
      <c r="G12" s="139">
        <v>6</v>
      </c>
      <c r="H12" s="139" t="s">
        <v>142</v>
      </c>
      <c r="I12" s="139" t="s">
        <v>142</v>
      </c>
      <c r="J12" s="139" t="s">
        <v>141</v>
      </c>
      <c r="K12" s="139" t="s">
        <v>141</v>
      </c>
      <c r="L12" s="139"/>
      <c r="M12" s="139"/>
      <c r="N12" s="139"/>
      <c r="O12" s="140"/>
      <c r="P12" s="140"/>
      <c r="Q12" s="139"/>
      <c r="R12" s="139"/>
      <c r="S12" s="139"/>
      <c r="T12" s="139"/>
      <c r="U12" s="139"/>
      <c r="V12" s="139"/>
      <c r="W12" s="139">
        <v>12</v>
      </c>
      <c r="X12" s="131" t="s">
        <v>142</v>
      </c>
      <c r="Y12" s="131" t="s">
        <v>143</v>
      </c>
      <c r="Z12" s="131" t="s">
        <v>143</v>
      </c>
      <c r="AA12" s="139" t="s">
        <v>142</v>
      </c>
      <c r="AB12" s="139" t="s">
        <v>143</v>
      </c>
      <c r="AC12" s="139" t="s">
        <v>143</v>
      </c>
      <c r="AD12" s="139" t="s">
        <v>142</v>
      </c>
      <c r="AE12" s="139" t="s">
        <v>142</v>
      </c>
      <c r="AF12" s="139" t="s">
        <v>142</v>
      </c>
      <c r="AG12" s="139" t="s">
        <v>142</v>
      </c>
      <c r="AH12" s="139" t="s">
        <v>143</v>
      </c>
      <c r="AI12" s="139" t="s">
        <v>143</v>
      </c>
      <c r="AJ12" s="139" t="s">
        <v>143</v>
      </c>
      <c r="AK12" s="139" t="s">
        <v>143</v>
      </c>
      <c r="AL12" s="139" t="s">
        <v>143</v>
      </c>
      <c r="AM12" s="139" t="s">
        <v>143</v>
      </c>
      <c r="AN12" s="139" t="s">
        <v>143</v>
      </c>
      <c r="AO12" s="139" t="s">
        <v>143</v>
      </c>
      <c r="AP12" s="149" t="s">
        <v>118</v>
      </c>
      <c r="AQ12" s="139" t="s">
        <v>176</v>
      </c>
      <c r="AR12" s="139" t="s">
        <v>177</v>
      </c>
      <c r="AS12" s="80" t="s">
        <v>141</v>
      </c>
      <c r="AT12" s="80" t="s">
        <v>141</v>
      </c>
      <c r="AU12" s="80" t="s">
        <v>141</v>
      </c>
      <c r="AV12" s="80" t="s">
        <v>141</v>
      </c>
      <c r="AW12" s="80" t="s">
        <v>141</v>
      </c>
      <c r="AX12" s="80" t="s">
        <v>141</v>
      </c>
      <c r="AY12" s="80" t="s">
        <v>141</v>
      </c>
      <c r="AZ12" s="80" t="s">
        <v>141</v>
      </c>
      <c r="BA12" s="80" t="s">
        <v>141</v>
      </c>
    </row>
    <row r="13" spans="1:53" ht="15" thickBot="1">
      <c r="A13" s="63" t="s">
        <v>122</v>
      </c>
      <c r="B13" s="89"/>
      <c r="C13" s="90"/>
      <c r="D13" s="139"/>
      <c r="E13" s="139"/>
      <c r="F13" s="139"/>
      <c r="G13" s="139">
        <v>6</v>
      </c>
      <c r="H13" s="139" t="s">
        <v>142</v>
      </c>
      <c r="I13" s="139" t="s">
        <v>143</v>
      </c>
      <c r="J13" s="139" t="s">
        <v>143</v>
      </c>
      <c r="K13" s="139" t="s">
        <v>142</v>
      </c>
      <c r="L13" s="139" t="s">
        <v>143</v>
      </c>
      <c r="M13" s="139" t="s">
        <v>143</v>
      </c>
      <c r="N13" s="139" t="s">
        <v>142</v>
      </c>
      <c r="O13" s="139" t="s">
        <v>143</v>
      </c>
      <c r="P13" s="139" t="s">
        <v>143</v>
      </c>
      <c r="Q13" s="148" t="s">
        <v>118</v>
      </c>
      <c r="R13" s="139" t="s">
        <v>141</v>
      </c>
      <c r="S13" s="139" t="s">
        <v>141</v>
      </c>
      <c r="T13" s="139"/>
      <c r="U13" s="139"/>
      <c r="V13" s="139"/>
      <c r="W13" s="139"/>
      <c r="X13" s="139"/>
      <c r="Y13" s="139">
        <v>6</v>
      </c>
      <c r="Z13" s="131" t="s">
        <v>142</v>
      </c>
      <c r="AA13" s="139" t="s">
        <v>143</v>
      </c>
      <c r="AB13" s="139" t="s">
        <v>143</v>
      </c>
      <c r="AC13" s="139" t="s">
        <v>142</v>
      </c>
      <c r="AD13" s="139" t="s">
        <v>143</v>
      </c>
      <c r="AE13" s="139" t="s">
        <v>143</v>
      </c>
      <c r="AF13" s="139" t="s">
        <v>143</v>
      </c>
      <c r="AG13" s="139" t="s">
        <v>142</v>
      </c>
      <c r="AH13" s="139" t="s">
        <v>142</v>
      </c>
      <c r="AI13" s="139" t="s">
        <v>142</v>
      </c>
      <c r="AJ13" s="139" t="s">
        <v>142</v>
      </c>
      <c r="AK13" s="139" t="s">
        <v>143</v>
      </c>
      <c r="AL13" s="139" t="s">
        <v>143</v>
      </c>
      <c r="AM13" s="139" t="s">
        <v>143</v>
      </c>
      <c r="AN13" s="139" t="s">
        <v>143</v>
      </c>
      <c r="AO13" s="139" t="s">
        <v>143</v>
      </c>
      <c r="AP13" s="139" t="s">
        <v>143</v>
      </c>
      <c r="AQ13" s="139" t="s">
        <v>176</v>
      </c>
      <c r="AR13" s="90" t="s">
        <v>144</v>
      </c>
      <c r="AS13" s="80"/>
      <c r="AT13" s="80"/>
      <c r="AU13" s="80"/>
      <c r="AV13" s="80"/>
      <c r="AW13" s="80"/>
      <c r="AX13" s="80"/>
      <c r="AY13" s="80"/>
      <c r="AZ13" s="80"/>
      <c r="BA13" s="80"/>
    </row>
    <row r="14" spans="1:53" ht="15" thickBo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</row>
    <row r="15" spans="1:53" ht="15" thickBot="1">
      <c r="A15" s="64"/>
      <c r="B15" s="65"/>
      <c r="C15" s="64"/>
      <c r="D15" s="210" t="s">
        <v>145</v>
      </c>
      <c r="E15" s="210"/>
      <c r="F15" s="210"/>
      <c r="G15" s="210"/>
      <c r="H15" s="210"/>
      <c r="I15" s="210"/>
      <c r="J15" s="210"/>
      <c r="K15" s="64"/>
      <c r="L15" s="64"/>
      <c r="M15" s="64"/>
      <c r="N15" s="62" t="s">
        <v>118</v>
      </c>
      <c r="P15" s="210" t="s">
        <v>123</v>
      </c>
      <c r="Q15" s="210"/>
      <c r="R15" s="210"/>
      <c r="S15" s="210"/>
      <c r="T15" s="210"/>
      <c r="U15" s="210"/>
      <c r="V15" s="210"/>
      <c r="W15" s="64"/>
      <c r="X15" s="64"/>
      <c r="Y15" s="64"/>
      <c r="Z15" s="62" t="s">
        <v>141</v>
      </c>
      <c r="AB15" s="64" t="s">
        <v>169</v>
      </c>
      <c r="AC15" s="64"/>
      <c r="AD15" s="64"/>
      <c r="AE15" s="64"/>
      <c r="AF15" s="153"/>
      <c r="AG15" s="153"/>
      <c r="AH15" s="65" t="s">
        <v>142</v>
      </c>
      <c r="AI15" s="67"/>
      <c r="AJ15" s="64" t="s">
        <v>171</v>
      </c>
      <c r="AK15" s="64"/>
      <c r="AL15" s="64"/>
      <c r="AM15" s="64"/>
      <c r="AN15" s="64"/>
      <c r="AO15" s="64"/>
      <c r="AP15" s="64"/>
      <c r="AQ15" s="153"/>
      <c r="AR15" s="153"/>
      <c r="AS15" s="153"/>
      <c r="AT15" s="153"/>
      <c r="AU15" s="153"/>
      <c r="AV15" s="153"/>
      <c r="AW15" s="153"/>
      <c r="AX15" s="153"/>
      <c r="AY15" s="64"/>
      <c r="AZ15" s="64"/>
      <c r="BA15" s="64"/>
    </row>
    <row r="16" spans="1:53" ht="15" thickBot="1">
      <c r="A16" s="64"/>
      <c r="B16" s="68" t="s">
        <v>173</v>
      </c>
      <c r="D16" s="232" t="s">
        <v>146</v>
      </c>
      <c r="E16" s="232"/>
      <c r="F16" s="232"/>
      <c r="G16" s="232"/>
      <c r="H16" s="232"/>
      <c r="I16" s="232"/>
      <c r="J16" s="232"/>
      <c r="K16" s="64"/>
      <c r="L16" s="64"/>
      <c r="M16" s="64"/>
      <c r="N16" s="65" t="s">
        <v>140</v>
      </c>
      <c r="O16"/>
      <c r="P16" s="210" t="s">
        <v>77</v>
      </c>
      <c r="Q16" s="210"/>
      <c r="R16" s="210"/>
      <c r="S16" s="210"/>
      <c r="T16" s="210"/>
      <c r="U16" s="210"/>
      <c r="V16" s="210"/>
      <c r="W16" s="64"/>
      <c r="X16" s="59"/>
      <c r="Y16" s="64"/>
      <c r="Z16" s="62" t="s">
        <v>121</v>
      </c>
      <c r="AA16" s="147"/>
      <c r="AB16" s="64" t="s">
        <v>78</v>
      </c>
      <c r="AC16" s="64"/>
      <c r="AD16" s="64"/>
      <c r="AE16" s="64"/>
      <c r="AF16" s="153"/>
      <c r="AG16" s="153"/>
      <c r="AH16" s="65" t="s">
        <v>143</v>
      </c>
      <c r="AI16" s="64"/>
      <c r="AJ16" s="210" t="s">
        <v>172</v>
      </c>
      <c r="AK16" s="210"/>
      <c r="AL16" s="210"/>
      <c r="AM16" s="210"/>
      <c r="AN16" s="210"/>
      <c r="AO16" s="210"/>
      <c r="AP16" s="210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</row>
    <row r="17" spans="1:53">
      <c r="A17" s="64"/>
      <c r="K17" s="64"/>
      <c r="L17" s="64"/>
      <c r="M17" s="64"/>
      <c r="T17" s="64"/>
      <c r="U17" s="64"/>
      <c r="V17" s="64"/>
      <c r="W17" s="64"/>
      <c r="X17" s="59"/>
      <c r="Y17" s="64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</row>
    <row r="18" spans="1:53">
      <c r="A18" s="64"/>
      <c r="K18" s="64"/>
      <c r="L18" s="64"/>
      <c r="M18" s="64"/>
      <c r="T18" s="64"/>
      <c r="U18" s="64"/>
      <c r="V18" s="64"/>
      <c r="W18" s="64"/>
      <c r="X18" s="59"/>
      <c r="Y18" s="64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64"/>
      <c r="AM18" s="59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</row>
    <row r="19" spans="1:53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 t="s">
        <v>124</v>
      </c>
      <c r="U19" s="64"/>
      <c r="V19" s="64"/>
      <c r="W19" s="64"/>
      <c r="X19" s="64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</row>
    <row r="20" spans="1:53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197" t="s">
        <v>161</v>
      </c>
      <c r="W20" s="197"/>
      <c r="X20" s="197"/>
      <c r="Y20" s="197"/>
      <c r="Z20" s="197"/>
      <c r="AA20" s="197"/>
      <c r="AB20" s="197"/>
      <c r="AC20" s="197"/>
      <c r="AD20" s="197"/>
      <c r="AE20" s="59"/>
      <c r="AF20" s="59"/>
      <c r="AG20" s="59"/>
      <c r="AH20" s="59"/>
      <c r="AI20" s="59"/>
      <c r="AJ20" s="59"/>
      <c r="AK20" s="59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X20" s="64"/>
      <c r="AY20" s="64"/>
      <c r="AZ20" s="64"/>
      <c r="BA20" s="64"/>
    </row>
    <row r="21" spans="1:53" ht="15" thickBo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X21" s="64"/>
      <c r="AY21" s="64"/>
      <c r="AZ21" s="64"/>
      <c r="BA21" s="64"/>
    </row>
    <row r="22" spans="1:53" ht="27" customHeight="1" thickBot="1">
      <c r="A22" s="239" t="s">
        <v>125</v>
      </c>
      <c r="B22" s="240"/>
      <c r="C22" s="240"/>
      <c r="D22" s="241"/>
      <c r="E22" s="233" t="s">
        <v>145</v>
      </c>
      <c r="F22" s="234"/>
      <c r="G22" s="234"/>
      <c r="H22" s="234"/>
      <c r="I22" s="234"/>
      <c r="J22" s="234"/>
      <c r="K22" s="235"/>
      <c r="L22" s="233" t="s">
        <v>77</v>
      </c>
      <c r="M22" s="234"/>
      <c r="N22" s="234"/>
      <c r="O22" s="235"/>
      <c r="P22" s="245" t="s">
        <v>166</v>
      </c>
      <c r="Q22" s="246"/>
      <c r="R22" s="246"/>
      <c r="S22" s="246"/>
      <c r="T22" s="246"/>
      <c r="U22" s="246"/>
      <c r="V22" s="246"/>
      <c r="W22" s="246"/>
      <c r="X22" s="246"/>
      <c r="Y22" s="246"/>
      <c r="Z22" s="247"/>
      <c r="AA22" s="233" t="s">
        <v>78</v>
      </c>
      <c r="AB22" s="234"/>
      <c r="AC22" s="234"/>
      <c r="AD22" s="235"/>
      <c r="AE22" s="233" t="s">
        <v>123</v>
      </c>
      <c r="AF22" s="234"/>
      <c r="AG22" s="235"/>
      <c r="AH22" s="248" t="s">
        <v>169</v>
      </c>
      <c r="AI22" s="213"/>
      <c r="AJ22" s="214"/>
      <c r="AK22" s="248" t="s">
        <v>170</v>
      </c>
      <c r="AL22" s="213"/>
      <c r="AM22" s="214"/>
      <c r="AN22" s="69"/>
      <c r="AO22" s="69"/>
      <c r="AP22" s="69"/>
      <c r="AQ22" s="69"/>
      <c r="AR22" s="69"/>
      <c r="AS22" s="64"/>
      <c r="AT22" s="69"/>
      <c r="AU22" s="69"/>
      <c r="AV22" s="64"/>
      <c r="AX22" s="64"/>
      <c r="AY22" s="64"/>
      <c r="AZ22" s="64"/>
      <c r="BA22" s="64"/>
    </row>
    <row r="23" spans="1:53" ht="16.5" customHeight="1" thickBot="1">
      <c r="A23" s="242"/>
      <c r="B23" s="243"/>
      <c r="C23" s="243"/>
      <c r="D23" s="244"/>
      <c r="E23" s="215" t="s">
        <v>126</v>
      </c>
      <c r="F23" s="217"/>
      <c r="G23" s="216"/>
      <c r="H23" s="215" t="s">
        <v>127</v>
      </c>
      <c r="I23" s="216"/>
      <c r="J23" s="215" t="s">
        <v>128</v>
      </c>
      <c r="K23" s="216"/>
      <c r="L23" s="236"/>
      <c r="M23" s="237"/>
      <c r="N23" s="237"/>
      <c r="O23" s="238"/>
      <c r="P23" s="245" t="s">
        <v>167</v>
      </c>
      <c r="Q23" s="246"/>
      <c r="R23" s="246"/>
      <c r="S23" s="246"/>
      <c r="T23" s="246"/>
      <c r="U23" s="247"/>
      <c r="V23" s="230" t="s">
        <v>168</v>
      </c>
      <c r="W23" s="230"/>
      <c r="X23" s="230"/>
      <c r="Y23" s="230"/>
      <c r="Z23" s="231"/>
      <c r="AA23" s="236"/>
      <c r="AB23" s="237"/>
      <c r="AC23" s="237"/>
      <c r="AD23" s="238"/>
      <c r="AE23" s="236"/>
      <c r="AF23" s="237"/>
      <c r="AG23" s="238"/>
      <c r="AH23" s="249"/>
      <c r="AI23" s="250"/>
      <c r="AJ23" s="251"/>
      <c r="AK23" s="249"/>
      <c r="AL23" s="250"/>
      <c r="AM23" s="251"/>
      <c r="AN23" s="69"/>
      <c r="AO23" s="69"/>
      <c r="AP23" s="69"/>
      <c r="AQ23" s="69"/>
      <c r="AR23" s="69"/>
      <c r="AS23" s="64"/>
      <c r="AT23" s="69"/>
      <c r="AU23" s="69"/>
      <c r="AV23" s="64"/>
      <c r="AX23" s="64"/>
      <c r="AY23" s="64"/>
      <c r="AZ23" s="64"/>
      <c r="BA23" s="64"/>
    </row>
    <row r="24" spans="1:53" ht="15" thickBot="1">
      <c r="A24" s="204" t="s">
        <v>117</v>
      </c>
      <c r="B24" s="205"/>
      <c r="C24" s="205"/>
      <c r="D24" s="206"/>
      <c r="E24" s="207">
        <v>36</v>
      </c>
      <c r="F24" s="208"/>
      <c r="G24" s="208"/>
      <c r="H24" s="215">
        <f>E24*36</f>
        <v>1296</v>
      </c>
      <c r="I24" s="216"/>
      <c r="J24" s="217">
        <f>H24/24</f>
        <v>54</v>
      </c>
      <c r="K24" s="216"/>
      <c r="L24" s="215">
        <v>2</v>
      </c>
      <c r="M24" s="217"/>
      <c r="N24" s="217"/>
      <c r="O24" s="216"/>
      <c r="P24" s="207">
        <v>2</v>
      </c>
      <c r="Q24" s="208"/>
      <c r="R24" s="208"/>
      <c r="S24" s="208"/>
      <c r="T24" s="208"/>
      <c r="U24" s="211"/>
      <c r="V24" s="207">
        <v>0</v>
      </c>
      <c r="W24" s="208"/>
      <c r="X24" s="208"/>
      <c r="Y24" s="208"/>
      <c r="Z24" s="211"/>
      <c r="AA24" s="207">
        <v>0</v>
      </c>
      <c r="AB24" s="208"/>
      <c r="AC24" s="208"/>
      <c r="AD24" s="211"/>
      <c r="AE24" s="207">
        <v>1</v>
      </c>
      <c r="AF24" s="208"/>
      <c r="AG24" s="211"/>
      <c r="AH24" s="212">
        <v>11</v>
      </c>
      <c r="AI24" s="213"/>
      <c r="AJ24" s="214"/>
      <c r="AK24" s="212">
        <f>E24+L24+P24+V24+AA24+AE24+AH24</f>
        <v>52</v>
      </c>
      <c r="AL24" s="213"/>
      <c r="AM24" s="214"/>
      <c r="AN24" s="69"/>
      <c r="AO24" s="69"/>
      <c r="AP24" s="69"/>
      <c r="AQ24" s="69"/>
      <c r="AR24" s="69"/>
      <c r="AS24" s="64"/>
      <c r="AT24" s="69"/>
      <c r="AU24" s="69"/>
      <c r="AV24" s="64"/>
      <c r="AZ24" s="64"/>
      <c r="BA24" s="64"/>
    </row>
    <row r="25" spans="1:53" ht="15" thickBot="1">
      <c r="A25" s="204" t="s">
        <v>119</v>
      </c>
      <c r="B25" s="205"/>
      <c r="C25" s="205"/>
      <c r="D25" s="206"/>
      <c r="E25" s="207">
        <v>18</v>
      </c>
      <c r="F25" s="208"/>
      <c r="G25" s="208"/>
      <c r="H25" s="215">
        <f t="shared" ref="H25:H26" si="0">E25*36</f>
        <v>648</v>
      </c>
      <c r="I25" s="216"/>
      <c r="J25" s="217">
        <f t="shared" ref="J25:J26" si="1">H25/24</f>
        <v>27</v>
      </c>
      <c r="K25" s="216"/>
      <c r="L25" s="215">
        <v>1</v>
      </c>
      <c r="M25" s="217"/>
      <c r="N25" s="217"/>
      <c r="O25" s="216"/>
      <c r="P25" s="207">
        <v>8</v>
      </c>
      <c r="Q25" s="208"/>
      <c r="R25" s="208"/>
      <c r="S25" s="208"/>
      <c r="T25" s="208"/>
      <c r="U25" s="211"/>
      <c r="V25" s="207">
        <v>12</v>
      </c>
      <c r="W25" s="208"/>
      <c r="X25" s="208"/>
      <c r="Y25" s="208"/>
      <c r="Z25" s="211"/>
      <c r="AA25" s="207">
        <v>0.5</v>
      </c>
      <c r="AB25" s="208"/>
      <c r="AC25" s="208"/>
      <c r="AD25" s="211"/>
      <c r="AE25" s="207">
        <v>1.5</v>
      </c>
      <c r="AF25" s="208"/>
      <c r="AG25" s="211"/>
      <c r="AH25" s="212">
        <v>11</v>
      </c>
      <c r="AI25" s="213"/>
      <c r="AJ25" s="214"/>
      <c r="AK25" s="212">
        <f t="shared" ref="AK25:AK26" si="2">E25+L25+P25+V25+AA25+AE25+AH25</f>
        <v>52</v>
      </c>
      <c r="AL25" s="213"/>
      <c r="AM25" s="214"/>
      <c r="AN25" s="69"/>
      <c r="AO25" s="69"/>
      <c r="AP25" s="69"/>
      <c r="AQ25" s="69"/>
      <c r="AR25" s="69"/>
      <c r="AS25" s="64"/>
      <c r="AT25" s="69"/>
      <c r="AU25" s="69"/>
      <c r="AV25" s="64"/>
      <c r="AW25" s="64"/>
      <c r="AX25" s="64"/>
      <c r="AY25" s="64"/>
      <c r="AZ25" s="64"/>
      <c r="BA25" s="64"/>
    </row>
    <row r="26" spans="1:53" ht="15" thickBot="1">
      <c r="A26" s="204" t="s">
        <v>122</v>
      </c>
      <c r="B26" s="205"/>
      <c r="C26" s="205"/>
      <c r="D26" s="206"/>
      <c r="E26" s="207">
        <v>12</v>
      </c>
      <c r="F26" s="208"/>
      <c r="G26" s="208"/>
      <c r="H26" s="215">
        <f t="shared" si="0"/>
        <v>432</v>
      </c>
      <c r="I26" s="216"/>
      <c r="J26" s="217">
        <f t="shared" si="1"/>
        <v>18</v>
      </c>
      <c r="K26" s="216"/>
      <c r="L26" s="207">
        <v>1.5</v>
      </c>
      <c r="M26" s="208"/>
      <c r="N26" s="208"/>
      <c r="O26" s="211"/>
      <c r="P26" s="207">
        <v>9</v>
      </c>
      <c r="Q26" s="208"/>
      <c r="R26" s="208"/>
      <c r="S26" s="208"/>
      <c r="T26" s="208"/>
      <c r="U26" s="211"/>
      <c r="V26" s="207">
        <v>17</v>
      </c>
      <c r="W26" s="208"/>
      <c r="X26" s="208"/>
      <c r="Y26" s="208"/>
      <c r="Z26" s="211"/>
      <c r="AA26" s="207">
        <v>1</v>
      </c>
      <c r="AB26" s="208"/>
      <c r="AC26" s="208"/>
      <c r="AD26" s="211"/>
      <c r="AE26" s="207">
        <v>0.5</v>
      </c>
      <c r="AF26" s="208"/>
      <c r="AG26" s="211"/>
      <c r="AH26" s="212">
        <v>2</v>
      </c>
      <c r="AI26" s="213"/>
      <c r="AJ26" s="214"/>
      <c r="AK26" s="212">
        <f t="shared" si="2"/>
        <v>43</v>
      </c>
      <c r="AL26" s="213"/>
      <c r="AM26" s="214"/>
      <c r="AN26" s="69"/>
      <c r="AO26" s="69"/>
      <c r="AP26" s="69"/>
      <c r="AQ26" s="69"/>
      <c r="AR26" s="69"/>
      <c r="AS26" s="69"/>
      <c r="AT26" s="69"/>
      <c r="AU26" s="69"/>
      <c r="AV26" s="64"/>
      <c r="AW26" s="64"/>
      <c r="AX26" s="64"/>
      <c r="AY26" s="64"/>
      <c r="AZ26" s="64"/>
      <c r="BA26" s="64"/>
    </row>
    <row r="27" spans="1:53" ht="15" thickBot="1">
      <c r="A27" s="252" t="s">
        <v>61</v>
      </c>
      <c r="B27" s="253"/>
      <c r="C27" s="253"/>
      <c r="D27" s="254"/>
      <c r="E27" s="252">
        <f>E24+E25+E26</f>
        <v>66</v>
      </c>
      <c r="F27" s="253"/>
      <c r="G27" s="253"/>
      <c r="H27" s="215">
        <f>H24+H25+H26</f>
        <v>2376</v>
      </c>
      <c r="I27" s="216"/>
      <c r="J27" s="215">
        <f>J24+J25+J26</f>
        <v>99</v>
      </c>
      <c r="K27" s="216"/>
      <c r="L27" s="252">
        <f>L24+L25+L26</f>
        <v>4.5</v>
      </c>
      <c r="M27" s="253"/>
      <c r="N27" s="253"/>
      <c r="O27" s="254"/>
      <c r="P27" s="252">
        <f>P24+P25+P26</f>
        <v>19</v>
      </c>
      <c r="Q27" s="253"/>
      <c r="R27" s="253"/>
      <c r="S27" s="253"/>
      <c r="T27" s="253"/>
      <c r="U27" s="254"/>
      <c r="V27" s="252">
        <f>V24+V25+V26</f>
        <v>29</v>
      </c>
      <c r="W27" s="253"/>
      <c r="X27" s="253"/>
      <c r="Y27" s="253"/>
      <c r="Z27" s="254"/>
      <c r="AA27" s="252">
        <f>AA24+AA25+AA26</f>
        <v>1.5</v>
      </c>
      <c r="AB27" s="253"/>
      <c r="AC27" s="253"/>
      <c r="AD27" s="254"/>
      <c r="AE27" s="252">
        <f>AE24+AE25+AE26</f>
        <v>3</v>
      </c>
      <c r="AF27" s="253"/>
      <c r="AG27" s="254"/>
      <c r="AH27" s="252">
        <f t="shared" ref="AH27" si="3">AH24+AH25+AH26</f>
        <v>24</v>
      </c>
      <c r="AI27" s="253"/>
      <c r="AJ27" s="254"/>
      <c r="AK27" s="252">
        <f t="shared" ref="AK27" si="4">AK24+AK25+AK26</f>
        <v>147</v>
      </c>
      <c r="AL27" s="253"/>
      <c r="AM27" s="254"/>
      <c r="AN27" s="69"/>
      <c r="AO27" s="69"/>
      <c r="AP27" s="69"/>
      <c r="AQ27" s="69"/>
      <c r="AR27" s="69"/>
      <c r="AS27" s="69"/>
      <c r="AT27" s="69"/>
      <c r="AU27" s="69"/>
      <c r="AV27" s="64"/>
      <c r="AW27" s="64"/>
      <c r="AX27" s="64"/>
      <c r="AY27" s="64"/>
      <c r="AZ27" s="64"/>
      <c r="BA27" s="64"/>
    </row>
    <row r="28" spans="1:53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</row>
    <row r="29" spans="1:53">
      <c r="Y29"/>
      <c r="Z29"/>
      <c r="AA29"/>
    </row>
    <row r="30" spans="1:53">
      <c r="Y30"/>
      <c r="Z30"/>
      <c r="AA30"/>
    </row>
    <row r="31" spans="1:53">
      <c r="Y31"/>
      <c r="Z31"/>
      <c r="AA31"/>
    </row>
    <row r="32" spans="1:53">
      <c r="Y32"/>
      <c r="Z32"/>
      <c r="AA32"/>
    </row>
    <row r="33" spans="25:27">
      <c r="Y33"/>
      <c r="Z33"/>
      <c r="AA33"/>
    </row>
    <row r="34" spans="25:27">
      <c r="Y34"/>
      <c r="Z34"/>
      <c r="AA34"/>
    </row>
    <row r="35" spans="25:27">
      <c r="Y35"/>
      <c r="Z35"/>
      <c r="AA35"/>
    </row>
    <row r="36" spans="25:27">
      <c r="Y36"/>
      <c r="Z36"/>
      <c r="AA36"/>
    </row>
    <row r="37" spans="25:27">
      <c r="Y37"/>
      <c r="Z37"/>
      <c r="AA37"/>
    </row>
  </sheetData>
  <mergeCells count="80">
    <mergeCell ref="P27:U27"/>
    <mergeCell ref="V27:Z27"/>
    <mergeCell ref="AA27:AD27"/>
    <mergeCell ref="AE27:AG27"/>
    <mergeCell ref="AH27:AJ27"/>
    <mergeCell ref="AK27:AM27"/>
    <mergeCell ref="V26:Z26"/>
    <mergeCell ref="AA26:AD26"/>
    <mergeCell ref="AE26:AG26"/>
    <mergeCell ref="AH26:AJ26"/>
    <mergeCell ref="AK26:AM26"/>
    <mergeCell ref="A27:D27"/>
    <mergeCell ref="E27:G27"/>
    <mergeCell ref="H27:I27"/>
    <mergeCell ref="J27:K27"/>
    <mergeCell ref="L27:O27"/>
    <mergeCell ref="A26:D26"/>
    <mergeCell ref="E26:G26"/>
    <mergeCell ref="H26:I26"/>
    <mergeCell ref="J26:K26"/>
    <mergeCell ref="L26:O26"/>
    <mergeCell ref="P26:U26"/>
    <mergeCell ref="P25:U25"/>
    <mergeCell ref="V25:Z25"/>
    <mergeCell ref="AA25:AD25"/>
    <mergeCell ref="AE25:AG25"/>
    <mergeCell ref="AH25:AJ25"/>
    <mergeCell ref="AK25:AM25"/>
    <mergeCell ref="V24:Z24"/>
    <mergeCell ref="AA24:AD24"/>
    <mergeCell ref="AE24:AG24"/>
    <mergeCell ref="AH24:AJ24"/>
    <mergeCell ref="AK24:AM24"/>
    <mergeCell ref="A25:D25"/>
    <mergeCell ref="E25:G25"/>
    <mergeCell ref="H25:I25"/>
    <mergeCell ref="J25:K25"/>
    <mergeCell ref="L25:O25"/>
    <mergeCell ref="A24:D24"/>
    <mergeCell ref="E24:G24"/>
    <mergeCell ref="H24:I24"/>
    <mergeCell ref="J24:K24"/>
    <mergeCell ref="L24:O24"/>
    <mergeCell ref="P24:U24"/>
    <mergeCell ref="AH22:AJ23"/>
    <mergeCell ref="AK22:AM23"/>
    <mergeCell ref="E23:G23"/>
    <mergeCell ref="H23:I23"/>
    <mergeCell ref="J23:K23"/>
    <mergeCell ref="P23:U23"/>
    <mergeCell ref="V23:Z23"/>
    <mergeCell ref="AE22:AG23"/>
    <mergeCell ref="A22:D23"/>
    <mergeCell ref="E22:K22"/>
    <mergeCell ref="L22:O23"/>
    <mergeCell ref="P22:Z22"/>
    <mergeCell ref="AA22:AD23"/>
    <mergeCell ref="D16:J16"/>
    <mergeCell ref="P16:V16"/>
    <mergeCell ref="AJ16:AP16"/>
    <mergeCell ref="Z17:AK17"/>
    <mergeCell ref="Z18:AK18"/>
    <mergeCell ref="V20:AD20"/>
    <mergeCell ref="AF7:AJ7"/>
    <mergeCell ref="AK7:AN7"/>
    <mergeCell ref="AO7:AR7"/>
    <mergeCell ref="AS7:AW7"/>
    <mergeCell ref="AX7:BA7"/>
    <mergeCell ref="D15:J15"/>
    <mergeCell ref="P15:V15"/>
    <mergeCell ref="K5:AK5"/>
    <mergeCell ref="A6:BA6"/>
    <mergeCell ref="A7:A10"/>
    <mergeCell ref="B7:E7"/>
    <mergeCell ref="F7:J7"/>
    <mergeCell ref="K7:N7"/>
    <mergeCell ref="O7:R7"/>
    <mergeCell ref="S7:W7"/>
    <mergeCell ref="X7:AA7"/>
    <mergeCell ref="AB7:AE7"/>
  </mergeCells>
  <pageMargins left="0.23622047244094491" right="0.19685039370078741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1"/>
  <sheetViews>
    <sheetView tabSelected="1" view="pageBreakPreview" topLeftCell="A103" zoomScaleSheetLayoutView="100" workbookViewId="0">
      <selection activeCell="J115" sqref="J115"/>
    </sheetView>
  </sheetViews>
  <sheetFormatPr defaultRowHeight="14.4"/>
  <cols>
    <col min="1" max="1" width="9.109375" customWidth="1"/>
    <col min="2" max="2" width="21" customWidth="1"/>
    <col min="3" max="3" width="32.6640625" customWidth="1"/>
    <col min="4" max="4" width="6.88671875" style="30" customWidth="1"/>
    <col min="5" max="5" width="4.5546875" customWidth="1"/>
    <col min="6" max="6" width="10.88671875" customWidth="1"/>
    <col min="7" max="7" width="6.109375" customWidth="1"/>
    <col min="8" max="8" width="5.33203125" customWidth="1"/>
    <col min="9" max="10" width="6" customWidth="1"/>
    <col min="11" max="11" width="8.6640625" customWidth="1"/>
    <col min="12" max="12" width="11" customWidth="1"/>
    <col min="13" max="13" width="3.88671875" style="9" customWidth="1"/>
    <col min="14" max="14" width="4.88671875" style="3" customWidth="1"/>
    <col min="15" max="15" width="4.88671875" style="9" customWidth="1"/>
    <col min="16" max="16" width="6.88671875" style="3" customWidth="1"/>
    <col min="17" max="17" width="5" style="9" customWidth="1"/>
    <col min="18" max="18" width="5" style="6" customWidth="1"/>
    <col min="19" max="19" width="4.109375" style="3" customWidth="1"/>
    <col min="20" max="20" width="5.5546875" style="6" customWidth="1"/>
    <col min="21" max="21" width="3.88671875" style="9" customWidth="1"/>
    <col min="22" max="22" width="5" style="6" customWidth="1"/>
    <col min="23" max="23" width="3.44140625" style="3" customWidth="1"/>
    <col min="24" max="24" width="5.88671875" style="6" customWidth="1"/>
    <col min="25" max="28" width="9.109375" style="46"/>
    <col min="29" max="44" width="9.109375" style="49"/>
  </cols>
  <sheetData>
    <row r="1" spans="1:44" ht="15" customHeight="1">
      <c r="A1" s="277" t="s">
        <v>38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</row>
    <row r="2" spans="1:44" ht="15" customHeight="1">
      <c r="A2" s="278" t="s">
        <v>0</v>
      </c>
      <c r="B2" s="279" t="s">
        <v>37</v>
      </c>
      <c r="C2" s="280" t="s">
        <v>56</v>
      </c>
      <c r="D2" s="283" t="s">
        <v>22</v>
      </c>
      <c r="E2" s="286" t="s">
        <v>57</v>
      </c>
      <c r="F2" s="287"/>
      <c r="G2" s="158"/>
      <c r="H2" s="286" t="s">
        <v>62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</row>
    <row r="3" spans="1:44" ht="21.75" customHeight="1">
      <c r="A3" s="278"/>
      <c r="B3" s="279"/>
      <c r="C3" s="281"/>
      <c r="D3" s="284"/>
      <c r="E3" s="288" t="s">
        <v>58</v>
      </c>
      <c r="F3" s="289"/>
      <c r="G3" s="290"/>
      <c r="H3" s="291" t="s">
        <v>61</v>
      </c>
      <c r="I3" s="286" t="s">
        <v>63</v>
      </c>
      <c r="J3" s="287"/>
      <c r="K3" s="287"/>
      <c r="L3" s="294"/>
      <c r="M3" s="286" t="s">
        <v>69</v>
      </c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</row>
    <row r="4" spans="1:44" ht="15" customHeight="1">
      <c r="A4" s="278"/>
      <c r="B4" s="279"/>
      <c r="C4" s="281"/>
      <c r="D4" s="284"/>
      <c r="E4" s="295" t="s">
        <v>59</v>
      </c>
      <c r="F4" s="295" t="s">
        <v>60</v>
      </c>
      <c r="G4" s="295" t="s">
        <v>65</v>
      </c>
      <c r="H4" s="292"/>
      <c r="I4" s="295" t="s">
        <v>64</v>
      </c>
      <c r="J4" s="295" t="s">
        <v>66</v>
      </c>
      <c r="K4" s="295" t="s">
        <v>67</v>
      </c>
      <c r="L4" s="295" t="s">
        <v>68</v>
      </c>
      <c r="M4" s="298" t="s">
        <v>1</v>
      </c>
      <c r="N4" s="298"/>
      <c r="O4" s="298"/>
      <c r="P4" s="298"/>
      <c r="Q4" s="299" t="s">
        <v>2</v>
      </c>
      <c r="R4" s="300"/>
      <c r="S4" s="300"/>
      <c r="T4" s="301"/>
      <c r="U4" s="299" t="s">
        <v>3</v>
      </c>
      <c r="V4" s="300"/>
      <c r="W4" s="300"/>
      <c r="X4" s="301"/>
    </row>
    <row r="5" spans="1:44" ht="15" customHeight="1">
      <c r="A5" s="278"/>
      <c r="B5" s="279"/>
      <c r="C5" s="281"/>
      <c r="D5" s="284"/>
      <c r="E5" s="296"/>
      <c r="F5" s="296"/>
      <c r="G5" s="296"/>
      <c r="H5" s="292"/>
      <c r="I5" s="296"/>
      <c r="J5" s="296"/>
      <c r="K5" s="296"/>
      <c r="L5" s="296"/>
      <c r="M5" s="298" t="s">
        <v>4</v>
      </c>
      <c r="N5" s="298"/>
      <c r="O5" s="298" t="s">
        <v>5</v>
      </c>
      <c r="P5" s="298"/>
      <c r="Q5" s="299" t="s">
        <v>6</v>
      </c>
      <c r="R5" s="301"/>
      <c r="S5" s="299" t="s">
        <v>7</v>
      </c>
      <c r="T5" s="301"/>
      <c r="U5" s="299" t="s">
        <v>8</v>
      </c>
      <c r="V5" s="301"/>
      <c r="W5" s="299" t="s">
        <v>9</v>
      </c>
      <c r="X5" s="301"/>
    </row>
    <row r="6" spans="1:44" ht="43.5" customHeight="1">
      <c r="A6" s="278"/>
      <c r="B6" s="279"/>
      <c r="C6" s="282"/>
      <c r="D6" s="285"/>
      <c r="E6" s="297"/>
      <c r="F6" s="297"/>
      <c r="G6" s="297"/>
      <c r="H6" s="293"/>
      <c r="I6" s="297"/>
      <c r="J6" s="297"/>
      <c r="K6" s="297"/>
      <c r="L6" s="297"/>
      <c r="M6" s="20"/>
      <c r="N6" s="116">
        <v>20</v>
      </c>
      <c r="O6" s="20"/>
      <c r="P6" s="116">
        <v>16</v>
      </c>
      <c r="Q6" s="12"/>
      <c r="R6" s="1">
        <v>6</v>
      </c>
      <c r="S6" s="157"/>
      <c r="T6" s="1">
        <v>12</v>
      </c>
      <c r="U6" s="12"/>
      <c r="V6" s="1">
        <v>6</v>
      </c>
      <c r="W6" s="157"/>
      <c r="X6" s="1">
        <v>6</v>
      </c>
    </row>
    <row r="7" spans="1:44">
      <c r="A7" s="157">
        <v>1</v>
      </c>
      <c r="B7" s="157">
        <v>2</v>
      </c>
      <c r="C7" s="42">
        <v>3</v>
      </c>
      <c r="D7" s="42"/>
      <c r="E7" s="42">
        <v>4</v>
      </c>
      <c r="F7" s="42">
        <v>5</v>
      </c>
      <c r="G7" s="42"/>
      <c r="H7" s="42">
        <v>8</v>
      </c>
      <c r="I7" s="42">
        <v>9</v>
      </c>
      <c r="J7" s="42"/>
      <c r="K7" s="42">
        <v>10</v>
      </c>
      <c r="L7" s="42">
        <v>11</v>
      </c>
      <c r="M7" s="33">
        <v>12</v>
      </c>
      <c r="N7" s="117">
        <v>13</v>
      </c>
      <c r="O7" s="33">
        <v>14</v>
      </c>
      <c r="P7" s="117">
        <v>15</v>
      </c>
      <c r="Q7" s="33">
        <v>16</v>
      </c>
      <c r="R7" s="118">
        <v>17</v>
      </c>
      <c r="S7" s="42">
        <v>18</v>
      </c>
      <c r="T7" s="118">
        <v>19</v>
      </c>
      <c r="U7" s="33">
        <v>20</v>
      </c>
      <c r="V7" s="118">
        <v>21</v>
      </c>
      <c r="W7" s="42">
        <v>22</v>
      </c>
      <c r="X7" s="118">
        <v>23</v>
      </c>
    </row>
    <row r="8" spans="1:44" s="22" customFormat="1" ht="37.5" customHeight="1">
      <c r="A8" s="4" t="s">
        <v>40</v>
      </c>
      <c r="B8" s="4" t="s">
        <v>39</v>
      </c>
      <c r="C8" s="4"/>
      <c r="D8" s="4">
        <f>D10+D11+D12+D13+D14+D15+D16+D17+D18+D19+D22+D23+D25+D26+D27</f>
        <v>60</v>
      </c>
      <c r="E8" s="4"/>
      <c r="F8" s="4"/>
      <c r="G8" s="4">
        <f t="shared" ref="G8:X8" si="0">G10+G11+G12+G13+G14+G15+G16+G17+G18+G19+G22+G23+G25+G26+G27</f>
        <v>5</v>
      </c>
      <c r="H8" s="4">
        <f t="shared" si="0"/>
        <v>1368</v>
      </c>
      <c r="I8" s="4">
        <f t="shared" si="0"/>
        <v>633</v>
      </c>
      <c r="J8" s="4">
        <f t="shared" si="0"/>
        <v>735</v>
      </c>
      <c r="K8" s="4">
        <f t="shared" si="0"/>
        <v>0</v>
      </c>
      <c r="L8" s="4">
        <f t="shared" si="0"/>
        <v>72</v>
      </c>
      <c r="M8" s="4">
        <f t="shared" si="0"/>
        <v>36</v>
      </c>
      <c r="N8" s="4">
        <f t="shared" si="0"/>
        <v>720</v>
      </c>
      <c r="O8" s="4">
        <f t="shared" si="0"/>
        <v>36</v>
      </c>
      <c r="P8" s="4">
        <f t="shared" si="0"/>
        <v>576</v>
      </c>
      <c r="Q8" s="4">
        <f t="shared" si="0"/>
        <v>8</v>
      </c>
      <c r="R8" s="4">
        <f t="shared" si="0"/>
        <v>48</v>
      </c>
      <c r="S8" s="4">
        <f t="shared" si="0"/>
        <v>2</v>
      </c>
      <c r="T8" s="4">
        <f t="shared" si="0"/>
        <v>24</v>
      </c>
      <c r="U8" s="4">
        <f t="shared" si="0"/>
        <v>0</v>
      </c>
      <c r="V8" s="4">
        <f t="shared" si="0"/>
        <v>0</v>
      </c>
      <c r="W8" s="4">
        <f t="shared" si="0"/>
        <v>0</v>
      </c>
      <c r="X8" s="4">
        <f t="shared" si="0"/>
        <v>0</v>
      </c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</row>
    <row r="9" spans="1:44" s="18" customFormat="1" ht="22.8">
      <c r="A9" s="10"/>
      <c r="B9" s="15" t="s">
        <v>51</v>
      </c>
      <c r="C9" s="15"/>
      <c r="D9" s="10"/>
      <c r="E9" s="119"/>
      <c r="F9" s="119"/>
      <c r="G9" s="119"/>
      <c r="H9" s="7"/>
      <c r="I9" s="7"/>
      <c r="J9" s="7"/>
      <c r="K9" s="7"/>
      <c r="L9" s="7"/>
      <c r="M9" s="7"/>
      <c r="N9" s="7"/>
      <c r="O9" s="7"/>
      <c r="P9" s="7"/>
      <c r="Q9" s="7"/>
      <c r="R9" s="32"/>
      <c r="S9" s="7"/>
      <c r="T9" s="32"/>
      <c r="U9" s="7"/>
      <c r="V9" s="32"/>
      <c r="W9" s="7"/>
      <c r="X9" s="32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</row>
    <row r="10" spans="1:44">
      <c r="A10" s="25" t="s">
        <v>41</v>
      </c>
      <c r="B10" s="302"/>
      <c r="C10" s="36" t="s">
        <v>24</v>
      </c>
      <c r="D10" s="28">
        <v>4</v>
      </c>
      <c r="E10" s="28">
        <v>2</v>
      </c>
      <c r="F10" s="28">
        <v>1</v>
      </c>
      <c r="G10" s="28">
        <v>1</v>
      </c>
      <c r="H10" s="37">
        <f t="shared" ref="H10:H25" si="1">N10+P10+R10</f>
        <v>96</v>
      </c>
      <c r="I10" s="110">
        <f>H10-J10</f>
        <v>41</v>
      </c>
      <c r="J10" s="37">
        <v>55</v>
      </c>
      <c r="K10" s="37"/>
      <c r="L10" s="37"/>
      <c r="M10" s="19">
        <v>4</v>
      </c>
      <c r="N10" s="20">
        <v>80</v>
      </c>
      <c r="O10" s="20">
        <v>1</v>
      </c>
      <c r="P10" s="20">
        <v>16</v>
      </c>
      <c r="Q10" s="20"/>
      <c r="R10" s="120"/>
      <c r="S10" s="28"/>
      <c r="T10" s="120"/>
      <c r="U10" s="20"/>
      <c r="V10" s="120"/>
      <c r="W10" s="28"/>
      <c r="X10" s="120"/>
      <c r="Y10" s="49"/>
      <c r="Z10" s="49"/>
      <c r="AA10" s="49"/>
      <c r="AB10" s="49"/>
    </row>
    <row r="11" spans="1:44">
      <c r="A11" s="25" t="s">
        <v>42</v>
      </c>
      <c r="B11" s="303"/>
      <c r="C11" s="35" t="s">
        <v>25</v>
      </c>
      <c r="D11" s="157">
        <v>4</v>
      </c>
      <c r="E11" s="157"/>
      <c r="F11" s="157">
        <v>1.2</v>
      </c>
      <c r="G11" s="28">
        <v>1</v>
      </c>
      <c r="H11" s="37">
        <f t="shared" si="1"/>
        <v>96</v>
      </c>
      <c r="I11" s="110">
        <f t="shared" ref="I11:I19" si="2">H11-J11</f>
        <v>46</v>
      </c>
      <c r="J11" s="37">
        <v>50</v>
      </c>
      <c r="K11" s="37"/>
      <c r="L11" s="2"/>
      <c r="M11" s="19">
        <v>4</v>
      </c>
      <c r="N11" s="20">
        <v>80</v>
      </c>
      <c r="O11" s="20">
        <v>1</v>
      </c>
      <c r="P11" s="20">
        <v>16</v>
      </c>
      <c r="Q11" s="12"/>
      <c r="R11" s="1"/>
      <c r="S11" s="157"/>
      <c r="T11" s="1"/>
      <c r="U11" s="12"/>
      <c r="V11" s="1"/>
      <c r="W11" s="157"/>
      <c r="X11" s="1"/>
      <c r="Y11" s="49"/>
      <c r="Z11" s="49"/>
      <c r="AA11" s="49"/>
      <c r="AB11" s="49"/>
    </row>
    <row r="12" spans="1:44" ht="16.5" customHeight="1">
      <c r="A12" s="25" t="s">
        <v>43</v>
      </c>
      <c r="B12" s="303"/>
      <c r="C12" s="35" t="s">
        <v>26</v>
      </c>
      <c r="D12" s="157">
        <v>5</v>
      </c>
      <c r="E12" s="157">
        <v>2</v>
      </c>
      <c r="F12" s="157">
        <v>1</v>
      </c>
      <c r="G12" s="28">
        <v>1</v>
      </c>
      <c r="H12" s="37">
        <f t="shared" si="1"/>
        <v>120</v>
      </c>
      <c r="I12" s="110">
        <f t="shared" si="2"/>
        <v>47</v>
      </c>
      <c r="J12" s="2">
        <v>73</v>
      </c>
      <c r="K12" s="2"/>
      <c r="L12" s="2"/>
      <c r="M12" s="19">
        <v>2</v>
      </c>
      <c r="N12" s="19">
        <v>40</v>
      </c>
      <c r="O12" s="19">
        <v>5</v>
      </c>
      <c r="P12" s="19">
        <v>80</v>
      </c>
      <c r="Q12" s="12"/>
      <c r="R12" s="1"/>
      <c r="S12" s="157"/>
      <c r="T12" s="1"/>
      <c r="U12" s="12"/>
      <c r="V12" s="1"/>
      <c r="W12" s="157"/>
      <c r="X12" s="1"/>
      <c r="Y12" s="49"/>
      <c r="Z12" s="49"/>
      <c r="AA12" s="49"/>
      <c r="AB12" s="49"/>
    </row>
    <row r="13" spans="1:44">
      <c r="A13" s="25" t="s">
        <v>44</v>
      </c>
      <c r="B13" s="303"/>
      <c r="C13" s="35" t="s">
        <v>27</v>
      </c>
      <c r="D13" s="157">
        <v>4</v>
      </c>
      <c r="E13" s="157"/>
      <c r="F13" s="157">
        <v>1.2</v>
      </c>
      <c r="G13" s="28">
        <v>1</v>
      </c>
      <c r="H13" s="37">
        <f t="shared" si="1"/>
        <v>96</v>
      </c>
      <c r="I13" s="110">
        <f t="shared" si="2"/>
        <v>23</v>
      </c>
      <c r="J13" s="2">
        <v>73</v>
      </c>
      <c r="K13" s="2"/>
      <c r="L13" s="2"/>
      <c r="M13" s="19">
        <v>4</v>
      </c>
      <c r="N13" s="19">
        <v>80</v>
      </c>
      <c r="O13" s="19">
        <v>1</v>
      </c>
      <c r="P13" s="19">
        <v>16</v>
      </c>
      <c r="Q13" s="12"/>
      <c r="R13" s="1"/>
      <c r="S13" s="157"/>
      <c r="T13" s="1"/>
      <c r="U13" s="12"/>
      <c r="V13" s="1"/>
      <c r="W13" s="157"/>
      <c r="X13" s="1"/>
      <c r="Y13" s="49"/>
      <c r="Z13" s="49"/>
      <c r="AA13" s="49"/>
      <c r="AB13" s="49"/>
    </row>
    <row r="14" spans="1:44">
      <c r="A14" s="25" t="s">
        <v>45</v>
      </c>
      <c r="B14" s="303"/>
      <c r="C14" s="35" t="s">
        <v>28</v>
      </c>
      <c r="D14" s="157">
        <v>4</v>
      </c>
      <c r="E14" s="157">
        <v>2</v>
      </c>
      <c r="F14" s="157"/>
      <c r="G14" s="28"/>
      <c r="H14" s="37">
        <f t="shared" si="1"/>
        <v>96</v>
      </c>
      <c r="I14" s="110">
        <f t="shared" si="2"/>
        <v>62</v>
      </c>
      <c r="J14" s="2">
        <v>34</v>
      </c>
      <c r="K14" s="2"/>
      <c r="L14" s="2"/>
      <c r="M14" s="19">
        <v>4</v>
      </c>
      <c r="N14" s="19">
        <v>80</v>
      </c>
      <c r="O14" s="19">
        <v>1</v>
      </c>
      <c r="P14" s="19">
        <v>16</v>
      </c>
      <c r="Q14" s="12"/>
      <c r="R14" s="1"/>
      <c r="S14" s="157"/>
      <c r="T14" s="1"/>
      <c r="U14" s="12"/>
      <c r="V14" s="1"/>
      <c r="W14" s="157"/>
      <c r="X14" s="1"/>
      <c r="Y14" s="49"/>
      <c r="Z14" s="49"/>
      <c r="AA14" s="49"/>
      <c r="AB14" s="49"/>
    </row>
    <row r="15" spans="1:44">
      <c r="A15" s="25" t="s">
        <v>46</v>
      </c>
      <c r="B15" s="303"/>
      <c r="C15" s="35" t="s">
        <v>10</v>
      </c>
      <c r="D15" s="157">
        <v>5</v>
      </c>
      <c r="E15" s="157">
        <v>2</v>
      </c>
      <c r="F15" s="157">
        <v>1</v>
      </c>
      <c r="G15" s="28">
        <v>1</v>
      </c>
      <c r="H15" s="37">
        <f t="shared" si="1"/>
        <v>120</v>
      </c>
      <c r="I15" s="110">
        <f t="shared" si="2"/>
        <v>40</v>
      </c>
      <c r="J15" s="2">
        <v>80</v>
      </c>
      <c r="K15" s="2"/>
      <c r="L15" s="2"/>
      <c r="M15" s="19">
        <v>2</v>
      </c>
      <c r="N15" s="20">
        <v>40</v>
      </c>
      <c r="O15" s="20">
        <v>5</v>
      </c>
      <c r="P15" s="20">
        <v>80</v>
      </c>
      <c r="Q15" s="12"/>
      <c r="R15" s="1"/>
      <c r="S15" s="157"/>
      <c r="T15" s="1"/>
      <c r="U15" s="12"/>
      <c r="V15" s="1"/>
      <c r="W15" s="157"/>
      <c r="X15" s="1"/>
      <c r="Y15" s="49"/>
      <c r="Z15" s="49"/>
      <c r="AA15" s="49"/>
      <c r="AB15" s="49"/>
    </row>
    <row r="16" spans="1:44">
      <c r="A16" s="25" t="s">
        <v>47</v>
      </c>
      <c r="B16" s="303"/>
      <c r="C16" s="35" t="s">
        <v>11</v>
      </c>
      <c r="D16" s="157">
        <v>3</v>
      </c>
      <c r="E16" s="157"/>
      <c r="F16" s="157">
        <v>1.2</v>
      </c>
      <c r="G16" s="28"/>
      <c r="H16" s="37">
        <f t="shared" si="1"/>
        <v>72</v>
      </c>
      <c r="I16" s="110">
        <f t="shared" si="2"/>
        <v>42</v>
      </c>
      <c r="J16" s="2">
        <v>30</v>
      </c>
      <c r="K16" s="2"/>
      <c r="L16" s="2"/>
      <c r="M16" s="13">
        <v>2</v>
      </c>
      <c r="N16" s="13">
        <v>40</v>
      </c>
      <c r="O16" s="13">
        <v>2</v>
      </c>
      <c r="P16" s="13">
        <v>32</v>
      </c>
      <c r="Q16" s="12"/>
      <c r="R16" s="1"/>
      <c r="S16" s="157"/>
      <c r="T16" s="1"/>
      <c r="U16" s="12"/>
      <c r="V16" s="1"/>
      <c r="W16" s="157"/>
      <c r="X16" s="1"/>
      <c r="Y16" s="49"/>
      <c r="Z16" s="49"/>
      <c r="AA16" s="49"/>
      <c r="AB16" s="49"/>
    </row>
    <row r="17" spans="1:44" ht="28.5" customHeight="1">
      <c r="A17" s="25" t="s">
        <v>48</v>
      </c>
      <c r="B17" s="303"/>
      <c r="C17" s="35" t="s">
        <v>29</v>
      </c>
      <c r="D17" s="156">
        <v>3</v>
      </c>
      <c r="E17" s="156"/>
      <c r="F17" s="157">
        <v>1.2</v>
      </c>
      <c r="G17" s="28"/>
      <c r="H17" s="37">
        <f t="shared" si="1"/>
        <v>72</v>
      </c>
      <c r="I17" s="110">
        <f t="shared" si="2"/>
        <v>29</v>
      </c>
      <c r="J17" s="2">
        <v>43</v>
      </c>
      <c r="K17" s="2"/>
      <c r="L17" s="2"/>
      <c r="M17" s="13">
        <v>2</v>
      </c>
      <c r="N17" s="12">
        <v>40</v>
      </c>
      <c r="O17" s="12">
        <v>2</v>
      </c>
      <c r="P17" s="12">
        <v>32</v>
      </c>
      <c r="Q17" s="12"/>
      <c r="R17" s="1"/>
      <c r="S17" s="157"/>
      <c r="T17" s="1"/>
      <c r="U17" s="12"/>
      <c r="V17" s="1"/>
      <c r="W17" s="157"/>
      <c r="X17" s="1"/>
      <c r="Y17" s="49"/>
      <c r="Z17" s="49"/>
      <c r="AA17" s="49"/>
      <c r="AB17" s="49"/>
    </row>
    <row r="18" spans="1:44">
      <c r="A18" s="25" t="s">
        <v>49</v>
      </c>
      <c r="B18" s="303"/>
      <c r="C18" s="11" t="s">
        <v>30</v>
      </c>
      <c r="D18" s="156">
        <v>2</v>
      </c>
      <c r="E18" s="156"/>
      <c r="F18" s="157"/>
      <c r="G18" s="28"/>
      <c r="H18" s="37">
        <f t="shared" si="1"/>
        <v>48</v>
      </c>
      <c r="I18" s="110">
        <f t="shared" si="2"/>
        <v>12</v>
      </c>
      <c r="J18" s="13">
        <v>36</v>
      </c>
      <c r="K18" s="13"/>
      <c r="L18" s="2"/>
      <c r="M18" s="13"/>
      <c r="N18" s="12"/>
      <c r="O18" s="12">
        <v>3</v>
      </c>
      <c r="P18" s="12">
        <v>48</v>
      </c>
      <c r="Q18" s="12"/>
      <c r="R18" s="1"/>
      <c r="S18" s="157"/>
      <c r="T18" s="1"/>
      <c r="U18" s="12"/>
      <c r="V18" s="1"/>
      <c r="W18" s="157"/>
      <c r="X18" s="1"/>
      <c r="Y18" s="49"/>
      <c r="Z18" s="49"/>
      <c r="AA18" s="49"/>
      <c r="AB18" s="49"/>
    </row>
    <row r="19" spans="1:44">
      <c r="A19" s="25" t="s">
        <v>50</v>
      </c>
      <c r="B19" s="304"/>
      <c r="C19" s="35" t="s">
        <v>31</v>
      </c>
      <c r="D19" s="156">
        <v>5</v>
      </c>
      <c r="E19" s="156"/>
      <c r="F19" s="157">
        <v>1.2</v>
      </c>
      <c r="G19" s="28"/>
      <c r="H19" s="37">
        <f t="shared" si="1"/>
        <v>120</v>
      </c>
      <c r="I19" s="110">
        <f t="shared" si="2"/>
        <v>0</v>
      </c>
      <c r="J19" s="2">
        <v>120</v>
      </c>
      <c r="K19" s="2"/>
      <c r="L19" s="2"/>
      <c r="M19" s="13">
        <v>2</v>
      </c>
      <c r="N19" s="12">
        <v>40</v>
      </c>
      <c r="O19" s="12">
        <v>5</v>
      </c>
      <c r="P19" s="12">
        <v>80</v>
      </c>
      <c r="Q19" s="12"/>
      <c r="R19" s="1"/>
      <c r="S19" s="157"/>
      <c r="T19" s="1"/>
      <c r="U19" s="12"/>
      <c r="V19" s="1"/>
      <c r="W19" s="157"/>
      <c r="X19" s="1"/>
      <c r="Y19" s="49"/>
      <c r="Z19" s="49"/>
      <c r="AA19" s="49"/>
      <c r="AB19" s="49"/>
    </row>
    <row r="20" spans="1:44" s="17" customFormat="1">
      <c r="A20" s="10"/>
      <c r="B20" s="16" t="s">
        <v>32</v>
      </c>
      <c r="C20" s="16"/>
      <c r="D20" s="29"/>
      <c r="E20" s="29"/>
      <c r="F20" s="10"/>
      <c r="G20" s="121"/>
      <c r="H20" s="43">
        <f t="shared" si="1"/>
        <v>0</v>
      </c>
      <c r="I20" s="122"/>
      <c r="J20" s="122"/>
      <c r="K20" s="8"/>
      <c r="L20" s="8"/>
      <c r="M20" s="8"/>
      <c r="N20" s="10"/>
      <c r="O20" s="10"/>
      <c r="P20" s="10"/>
      <c r="Q20" s="10"/>
      <c r="R20" s="123"/>
      <c r="S20" s="10"/>
      <c r="T20" s="123"/>
      <c r="U20" s="10"/>
      <c r="V20" s="123"/>
      <c r="W20" s="10"/>
      <c r="X20" s="123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</row>
    <row r="21" spans="1:44" s="17" customFormat="1">
      <c r="A21" s="10"/>
      <c r="B21" s="16" t="s">
        <v>33</v>
      </c>
      <c r="C21" s="16"/>
      <c r="D21" s="29"/>
      <c r="E21" s="29"/>
      <c r="F21" s="10"/>
      <c r="G21" s="121"/>
      <c r="H21" s="43">
        <f t="shared" si="1"/>
        <v>0</v>
      </c>
      <c r="I21" s="122"/>
      <c r="J21" s="122"/>
      <c r="K21" s="8"/>
      <c r="L21" s="8"/>
      <c r="M21" s="8"/>
      <c r="N21" s="10"/>
      <c r="O21" s="10"/>
      <c r="P21" s="10"/>
      <c r="Q21" s="10"/>
      <c r="R21" s="123"/>
      <c r="S21" s="10"/>
      <c r="T21" s="123"/>
      <c r="U21" s="10"/>
      <c r="V21" s="123"/>
      <c r="W21" s="10"/>
      <c r="X21" s="123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</row>
    <row r="22" spans="1:44">
      <c r="A22" s="157" t="s">
        <v>52</v>
      </c>
      <c r="B22" s="305"/>
      <c r="C22" s="35" t="s">
        <v>13</v>
      </c>
      <c r="D22" s="157">
        <v>6</v>
      </c>
      <c r="E22" s="157">
        <v>2</v>
      </c>
      <c r="F22" s="157"/>
      <c r="G22" s="28"/>
      <c r="H22" s="37">
        <f t="shared" si="1"/>
        <v>144</v>
      </c>
      <c r="I22" s="110">
        <f>H22-J22</f>
        <v>127</v>
      </c>
      <c r="J22" s="2">
        <v>17</v>
      </c>
      <c r="K22" s="2"/>
      <c r="L22" s="2"/>
      <c r="M22" s="13">
        <v>4</v>
      </c>
      <c r="N22" s="12">
        <v>80</v>
      </c>
      <c r="O22" s="12">
        <v>4</v>
      </c>
      <c r="P22" s="12">
        <v>64</v>
      </c>
      <c r="Q22" s="12"/>
      <c r="R22" s="1"/>
      <c r="S22" s="157"/>
      <c r="T22" s="1"/>
      <c r="U22" s="12"/>
      <c r="V22" s="1"/>
      <c r="W22" s="157"/>
      <c r="X22" s="1"/>
      <c r="Y22" s="49"/>
      <c r="Z22" s="49"/>
      <c r="AA22" s="49"/>
      <c r="AB22" s="49"/>
    </row>
    <row r="23" spans="1:44">
      <c r="A23" s="157" t="s">
        <v>53</v>
      </c>
      <c r="B23" s="306"/>
      <c r="C23" s="35" t="s">
        <v>34</v>
      </c>
      <c r="D23" s="156">
        <v>6</v>
      </c>
      <c r="E23" s="156"/>
      <c r="F23" s="157"/>
      <c r="G23" s="28"/>
      <c r="H23" s="37">
        <f t="shared" si="1"/>
        <v>144</v>
      </c>
      <c r="I23" s="110">
        <f>H23-J23</f>
        <v>86</v>
      </c>
      <c r="J23" s="2">
        <v>58</v>
      </c>
      <c r="K23" s="2"/>
      <c r="L23" s="2"/>
      <c r="M23" s="13">
        <v>4</v>
      </c>
      <c r="N23" s="12">
        <v>80</v>
      </c>
      <c r="O23" s="12">
        <v>4</v>
      </c>
      <c r="P23" s="12">
        <v>64</v>
      </c>
      <c r="Q23" s="12"/>
      <c r="R23" s="1"/>
      <c r="S23" s="157"/>
      <c r="T23" s="1"/>
      <c r="U23" s="12"/>
      <c r="V23" s="1"/>
      <c r="W23" s="157"/>
      <c r="X23" s="1"/>
      <c r="Y23" s="49"/>
      <c r="Z23" s="49"/>
      <c r="AA23" s="49"/>
      <c r="AB23" s="49"/>
    </row>
    <row r="24" spans="1:44" s="17" customFormat="1">
      <c r="A24" s="10"/>
      <c r="B24" s="16" t="s">
        <v>35</v>
      </c>
      <c r="C24" s="16"/>
      <c r="D24" s="29"/>
      <c r="E24" s="29"/>
      <c r="F24" s="10"/>
      <c r="G24" s="121"/>
      <c r="H24" s="43">
        <f t="shared" si="1"/>
        <v>0</v>
      </c>
      <c r="I24" s="122"/>
      <c r="J24" s="122"/>
      <c r="K24" s="8"/>
      <c r="L24" s="8"/>
      <c r="M24" s="8"/>
      <c r="N24" s="10"/>
      <c r="O24" s="10"/>
      <c r="P24" s="10"/>
      <c r="Q24" s="10"/>
      <c r="R24" s="123"/>
      <c r="S24" s="10"/>
      <c r="T24" s="123"/>
      <c r="U24" s="10"/>
      <c r="V24" s="123"/>
      <c r="W24" s="10"/>
      <c r="X24" s="123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</row>
    <row r="25" spans="1:44" s="14" customFormat="1">
      <c r="A25" s="157" t="s">
        <v>54</v>
      </c>
      <c r="B25" s="305"/>
      <c r="C25" s="35" t="s">
        <v>12</v>
      </c>
      <c r="D25" s="157">
        <v>3</v>
      </c>
      <c r="E25" s="157"/>
      <c r="F25" s="157">
        <v>1.2</v>
      </c>
      <c r="G25" s="28"/>
      <c r="H25" s="37">
        <f t="shared" si="1"/>
        <v>72</v>
      </c>
      <c r="I25" s="98">
        <f>H25-J25</f>
        <v>46</v>
      </c>
      <c r="J25" s="2">
        <v>26</v>
      </c>
      <c r="K25" s="2"/>
      <c r="L25" s="13"/>
      <c r="M25" s="13">
        <f>M16</f>
        <v>2</v>
      </c>
      <c r="N25" s="13">
        <f>N16</f>
        <v>40</v>
      </c>
      <c r="O25" s="13">
        <f>O16</f>
        <v>2</v>
      </c>
      <c r="P25" s="13">
        <v>32</v>
      </c>
      <c r="Q25" s="12"/>
      <c r="R25" s="1"/>
      <c r="S25" s="157"/>
      <c r="T25" s="1"/>
      <c r="U25" s="12"/>
      <c r="V25" s="1"/>
      <c r="W25" s="157"/>
      <c r="X25" s="1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</row>
    <row r="26" spans="1:44" s="14" customFormat="1">
      <c r="A26" s="157" t="s">
        <v>55</v>
      </c>
      <c r="B26" s="306"/>
      <c r="C26" s="35" t="s">
        <v>23</v>
      </c>
      <c r="D26" s="157">
        <v>3</v>
      </c>
      <c r="E26" s="157"/>
      <c r="F26" s="157"/>
      <c r="G26" s="28"/>
      <c r="H26" s="37">
        <v>72</v>
      </c>
      <c r="I26" s="98">
        <f>H26-J26</f>
        <v>32</v>
      </c>
      <c r="J26" s="2">
        <v>40</v>
      </c>
      <c r="K26" s="2"/>
      <c r="L26" s="13"/>
      <c r="M26" s="13"/>
      <c r="N26" s="124"/>
      <c r="O26" s="12"/>
      <c r="P26" s="12"/>
      <c r="Q26" s="12">
        <v>8</v>
      </c>
      <c r="R26" s="1">
        <v>48</v>
      </c>
      <c r="S26" s="157">
        <v>2</v>
      </c>
      <c r="T26" s="1">
        <v>24</v>
      </c>
      <c r="U26" s="12"/>
      <c r="V26" s="1"/>
      <c r="W26" s="157"/>
      <c r="X26" s="1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</row>
    <row r="27" spans="1:44" s="14" customFormat="1">
      <c r="A27" s="157"/>
      <c r="B27" s="93"/>
      <c r="C27" s="94" t="s">
        <v>174</v>
      </c>
      <c r="D27" s="157">
        <v>3</v>
      </c>
      <c r="E27" s="157"/>
      <c r="F27" s="157"/>
      <c r="G27" s="157"/>
      <c r="H27" s="2"/>
      <c r="I27" s="95"/>
      <c r="J27" s="2"/>
      <c r="K27" s="2"/>
      <c r="L27" s="96">
        <v>72</v>
      </c>
      <c r="M27" s="97"/>
      <c r="N27" s="97"/>
      <c r="O27" s="97"/>
      <c r="P27" s="98"/>
      <c r="Q27" s="97"/>
      <c r="R27" s="32"/>
      <c r="S27" s="12"/>
      <c r="T27" s="1"/>
      <c r="U27" s="12"/>
      <c r="V27" s="1"/>
      <c r="W27" s="12"/>
      <c r="X27" s="1"/>
    </row>
    <row r="28" spans="1:44" s="21" customFormat="1">
      <c r="A28" s="24" t="s">
        <v>14</v>
      </c>
      <c r="B28" s="5" t="s">
        <v>36</v>
      </c>
      <c r="C28" s="44"/>
      <c r="D28" s="26">
        <f>D29+D30+D31+D32+D33+D34+D35+D36+D37+D38+D39+D40</f>
        <v>17</v>
      </c>
      <c r="E28" s="26">
        <f t="shared" ref="E28:X28" si="3">E29+E30+E31+E32+E33+E34+E35+E36+E37+E38+E39+E40</f>
        <v>6</v>
      </c>
      <c r="F28" s="26">
        <f t="shared" si="3"/>
        <v>27</v>
      </c>
      <c r="G28" s="26">
        <f t="shared" si="3"/>
        <v>2</v>
      </c>
      <c r="H28" s="26">
        <f t="shared" si="3"/>
        <v>336</v>
      </c>
      <c r="I28" s="26">
        <f t="shared" si="3"/>
        <v>222</v>
      </c>
      <c r="J28" s="26">
        <f t="shared" si="3"/>
        <v>114</v>
      </c>
      <c r="K28" s="26">
        <f t="shared" si="3"/>
        <v>0</v>
      </c>
      <c r="L28" s="26">
        <f t="shared" si="3"/>
        <v>72</v>
      </c>
      <c r="M28" s="26">
        <f t="shared" si="3"/>
        <v>0</v>
      </c>
      <c r="N28" s="26">
        <f t="shared" si="3"/>
        <v>0</v>
      </c>
      <c r="O28" s="26">
        <f t="shared" si="3"/>
        <v>0</v>
      </c>
      <c r="P28" s="26">
        <f t="shared" si="3"/>
        <v>0</v>
      </c>
      <c r="Q28" s="26">
        <f t="shared" si="3"/>
        <v>12</v>
      </c>
      <c r="R28" s="26">
        <f t="shared" si="3"/>
        <v>72</v>
      </c>
      <c r="S28" s="26">
        <f t="shared" si="3"/>
        <v>14</v>
      </c>
      <c r="T28" s="26">
        <f t="shared" si="3"/>
        <v>168</v>
      </c>
      <c r="U28" s="26">
        <f t="shared" si="3"/>
        <v>12</v>
      </c>
      <c r="V28" s="26">
        <f t="shared" si="3"/>
        <v>72</v>
      </c>
      <c r="W28" s="26">
        <f t="shared" si="3"/>
        <v>4</v>
      </c>
      <c r="X28" s="26">
        <f t="shared" si="3"/>
        <v>24</v>
      </c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</row>
    <row r="29" spans="1:44" ht="31.5" customHeight="1">
      <c r="A29" s="268" t="s">
        <v>15</v>
      </c>
      <c r="B29" s="256" t="s">
        <v>85</v>
      </c>
      <c r="C29" s="53" t="s">
        <v>414</v>
      </c>
      <c r="D29" s="125">
        <f>H29/24</f>
        <v>1</v>
      </c>
      <c r="E29" s="126"/>
      <c r="F29" s="126"/>
      <c r="G29" s="126"/>
      <c r="H29" s="137">
        <f>N29+P29+R29+T29+V29+X29</f>
        <v>24</v>
      </c>
      <c r="I29" s="127">
        <f>H29-J29</f>
        <v>8</v>
      </c>
      <c r="J29" s="127">
        <v>16</v>
      </c>
      <c r="K29" s="127"/>
      <c r="L29" s="127"/>
      <c r="M29" s="127"/>
      <c r="N29" s="127"/>
      <c r="O29" s="127"/>
      <c r="P29" s="127"/>
      <c r="Q29" s="127">
        <v>2</v>
      </c>
      <c r="R29" s="128">
        <v>12</v>
      </c>
      <c r="S29" s="127">
        <v>1</v>
      </c>
      <c r="T29" s="128">
        <v>12</v>
      </c>
      <c r="U29" s="111"/>
      <c r="V29" s="112"/>
      <c r="W29" s="127"/>
      <c r="X29" s="128"/>
      <c r="Y29" s="49"/>
      <c r="Z29" s="49"/>
      <c r="AA29" s="49"/>
      <c r="AB29" s="49"/>
    </row>
    <row r="30" spans="1:44" ht="39" customHeight="1">
      <c r="A30" s="270"/>
      <c r="B30" s="258"/>
      <c r="C30" s="186" t="s">
        <v>420</v>
      </c>
      <c r="D30" s="125">
        <f>H30/24</f>
        <v>3</v>
      </c>
      <c r="E30" s="126">
        <v>6</v>
      </c>
      <c r="F30" s="126"/>
      <c r="G30" s="126"/>
      <c r="H30" s="137">
        <f>N30+P30+R30+T30+V30+X30</f>
        <v>72</v>
      </c>
      <c r="I30" s="127">
        <f>H30-J30</f>
        <v>28</v>
      </c>
      <c r="J30" s="127">
        <v>44</v>
      </c>
      <c r="K30" s="127"/>
      <c r="L30" s="127"/>
      <c r="M30" s="127"/>
      <c r="N30" s="127"/>
      <c r="O30" s="127"/>
      <c r="P30" s="127"/>
      <c r="Q30" s="127">
        <v>2</v>
      </c>
      <c r="R30" s="128">
        <v>12</v>
      </c>
      <c r="S30" s="127">
        <v>1</v>
      </c>
      <c r="T30" s="128">
        <v>12</v>
      </c>
      <c r="U30" s="111">
        <v>4</v>
      </c>
      <c r="V30" s="112">
        <v>24</v>
      </c>
      <c r="W30" s="127">
        <v>4</v>
      </c>
      <c r="X30" s="128">
        <v>24</v>
      </c>
      <c r="Y30" s="49"/>
      <c r="Z30" s="49"/>
      <c r="AA30" s="49"/>
      <c r="AB30" s="49"/>
    </row>
    <row r="31" spans="1:44" ht="28.5" customHeight="1">
      <c r="A31" s="268" t="s">
        <v>16</v>
      </c>
      <c r="B31" s="323" t="s">
        <v>424</v>
      </c>
      <c r="C31" s="194" t="s">
        <v>425</v>
      </c>
      <c r="D31" s="125">
        <f>H31/24</f>
        <v>1</v>
      </c>
      <c r="E31" s="126"/>
      <c r="F31" s="126">
        <v>4</v>
      </c>
      <c r="G31" s="126"/>
      <c r="H31" s="137">
        <f>N31+P31+R31+T31+V31+X31</f>
        <v>24</v>
      </c>
      <c r="I31" s="127">
        <f>H31-J31</f>
        <v>12</v>
      </c>
      <c r="J31" s="127">
        <v>12</v>
      </c>
      <c r="K31" s="127"/>
      <c r="L31" s="127"/>
      <c r="M31" s="127"/>
      <c r="N31" s="127"/>
      <c r="O31" s="127"/>
      <c r="P31" s="127"/>
      <c r="Q31" s="127"/>
      <c r="R31" s="128"/>
      <c r="S31" s="127">
        <v>2</v>
      </c>
      <c r="T31" s="128">
        <v>24</v>
      </c>
      <c r="U31" s="127"/>
      <c r="V31" s="128"/>
      <c r="W31" s="127"/>
      <c r="X31" s="128"/>
    </row>
    <row r="32" spans="1:44" ht="32.25" customHeight="1">
      <c r="A32" s="269"/>
      <c r="B32" s="324"/>
      <c r="C32" s="194" t="s">
        <v>426</v>
      </c>
      <c r="D32" s="125">
        <f t="shared" ref="D32" si="4">H32/24</f>
        <v>1</v>
      </c>
      <c r="E32" s="126"/>
      <c r="F32" s="126">
        <v>3</v>
      </c>
      <c r="G32" s="126"/>
      <c r="H32" s="137">
        <f t="shared" ref="H32" si="5">N32+P32+R32+T32+V32+X32</f>
        <v>24</v>
      </c>
      <c r="I32" s="127">
        <f t="shared" ref="I32" si="6">H32-J32</f>
        <v>10</v>
      </c>
      <c r="J32" s="127">
        <v>14</v>
      </c>
      <c r="K32" s="127"/>
      <c r="L32" s="127"/>
      <c r="M32" s="127"/>
      <c r="N32" s="127"/>
      <c r="O32" s="127"/>
      <c r="P32" s="127"/>
      <c r="Q32" s="127">
        <v>4</v>
      </c>
      <c r="R32" s="128">
        <v>24</v>
      </c>
      <c r="S32" s="127"/>
      <c r="T32" s="128"/>
      <c r="U32" s="127"/>
      <c r="V32" s="128"/>
      <c r="W32" s="127"/>
      <c r="X32" s="128"/>
    </row>
    <row r="33" spans="1:44" ht="42" customHeight="1">
      <c r="A33" s="270"/>
      <c r="B33" s="189"/>
      <c r="C33" s="186" t="s">
        <v>413</v>
      </c>
      <c r="D33" s="125">
        <v>3</v>
      </c>
      <c r="E33" s="126"/>
      <c r="F33" s="126"/>
      <c r="G33" s="126"/>
      <c r="H33" s="137"/>
      <c r="I33" s="127"/>
      <c r="J33" s="127"/>
      <c r="K33" s="127"/>
      <c r="L33" s="51">
        <v>72</v>
      </c>
      <c r="M33" s="127"/>
      <c r="N33" s="127"/>
      <c r="O33" s="127"/>
      <c r="P33" s="127"/>
      <c r="Q33" s="127"/>
      <c r="R33" s="128"/>
      <c r="S33" s="127"/>
      <c r="T33" s="128"/>
      <c r="U33" s="127"/>
      <c r="V33" s="128"/>
      <c r="W33" s="127"/>
      <c r="X33" s="128"/>
    </row>
    <row r="34" spans="1:44" ht="30" customHeight="1">
      <c r="A34" s="268" t="s">
        <v>17</v>
      </c>
      <c r="B34" s="271" t="s">
        <v>88</v>
      </c>
      <c r="C34" s="154" t="s">
        <v>180</v>
      </c>
      <c r="D34" s="125">
        <f t="shared" ref="D34:D40" si="7">H34/24</f>
        <v>1</v>
      </c>
      <c r="E34" s="126"/>
      <c r="F34" s="126">
        <v>3</v>
      </c>
      <c r="G34" s="126">
        <v>1</v>
      </c>
      <c r="H34" s="137">
        <f t="shared" ref="H34:H40" si="8">N34+P34+R34+T34+V34+X34</f>
        <v>24</v>
      </c>
      <c r="I34" s="127">
        <f t="shared" ref="I34:I40" si="9">H34-J34</f>
        <v>12</v>
      </c>
      <c r="J34" s="127">
        <v>12</v>
      </c>
      <c r="K34" s="127"/>
      <c r="L34" s="127"/>
      <c r="M34" s="127"/>
      <c r="N34" s="127"/>
      <c r="O34" s="127"/>
      <c r="P34" s="127"/>
      <c r="Q34" s="127">
        <v>4</v>
      </c>
      <c r="R34" s="128">
        <v>24</v>
      </c>
      <c r="S34" s="127"/>
      <c r="T34" s="128"/>
      <c r="U34" s="127"/>
      <c r="V34" s="128"/>
      <c r="W34" s="127"/>
      <c r="X34" s="128"/>
    </row>
    <row r="35" spans="1:44" ht="38.25" customHeight="1">
      <c r="A35" s="269"/>
      <c r="B35" s="271"/>
      <c r="C35" s="154" t="s">
        <v>157</v>
      </c>
      <c r="D35" s="125">
        <f t="shared" si="7"/>
        <v>2</v>
      </c>
      <c r="E35" s="126"/>
      <c r="F35" s="126"/>
      <c r="G35" s="126"/>
      <c r="H35" s="137">
        <f t="shared" si="8"/>
        <v>48</v>
      </c>
      <c r="I35" s="127">
        <f t="shared" si="9"/>
        <v>40</v>
      </c>
      <c r="J35" s="127">
        <v>8</v>
      </c>
      <c r="K35" s="111"/>
      <c r="L35" s="111"/>
      <c r="M35" s="111"/>
      <c r="N35" s="111"/>
      <c r="O35" s="111"/>
      <c r="P35" s="111"/>
      <c r="Q35" s="111"/>
      <c r="R35" s="128"/>
      <c r="S35" s="127">
        <v>4</v>
      </c>
      <c r="T35" s="128">
        <v>48</v>
      </c>
      <c r="U35" s="127"/>
      <c r="V35" s="112"/>
      <c r="W35" s="111"/>
      <c r="X35" s="128"/>
    </row>
    <row r="36" spans="1:44" s="14" customFormat="1" ht="52.5" customHeight="1">
      <c r="A36" s="269"/>
      <c r="B36" s="271"/>
      <c r="C36" s="154" t="s">
        <v>181</v>
      </c>
      <c r="D36" s="125">
        <f t="shared" si="7"/>
        <v>1</v>
      </c>
      <c r="E36" s="126"/>
      <c r="F36" s="126"/>
      <c r="G36" s="126">
        <v>1</v>
      </c>
      <c r="H36" s="137">
        <f t="shared" si="8"/>
        <v>24</v>
      </c>
      <c r="I36" s="127">
        <f t="shared" si="9"/>
        <v>16</v>
      </c>
      <c r="J36" s="127">
        <v>8</v>
      </c>
      <c r="K36" s="111"/>
      <c r="L36" s="111"/>
      <c r="M36" s="111"/>
      <c r="N36" s="111"/>
      <c r="O36" s="111"/>
      <c r="P36" s="127"/>
      <c r="Q36" s="127"/>
      <c r="R36" s="112"/>
      <c r="S36" s="111"/>
      <c r="T36" s="112"/>
      <c r="U36" s="111">
        <v>4</v>
      </c>
      <c r="V36" s="112">
        <v>24</v>
      </c>
      <c r="W36" s="111"/>
      <c r="X36" s="112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</row>
    <row r="37" spans="1:44" s="14" customFormat="1" ht="51" customHeight="1">
      <c r="A37" s="268" t="s">
        <v>19</v>
      </c>
      <c r="B37" s="271" t="s">
        <v>86</v>
      </c>
      <c r="C37" s="154" t="s">
        <v>158</v>
      </c>
      <c r="D37" s="125">
        <f t="shared" si="7"/>
        <v>1</v>
      </c>
      <c r="E37" s="126"/>
      <c r="F37" s="126">
        <v>5</v>
      </c>
      <c r="G37" s="126"/>
      <c r="H37" s="137">
        <f t="shared" si="8"/>
        <v>24</v>
      </c>
      <c r="I37" s="127">
        <f t="shared" si="9"/>
        <v>24</v>
      </c>
      <c r="J37" s="127"/>
      <c r="K37" s="127"/>
      <c r="L37" s="127"/>
      <c r="M37" s="127"/>
      <c r="N37" s="127"/>
      <c r="O37" s="127"/>
      <c r="P37" s="127"/>
      <c r="Q37" s="127"/>
      <c r="R37" s="128"/>
      <c r="S37" s="127"/>
      <c r="T37" s="128"/>
      <c r="U37" s="127">
        <v>4</v>
      </c>
      <c r="V37" s="128">
        <v>24</v>
      </c>
      <c r="W37" s="127"/>
      <c r="X37" s="128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</row>
    <row r="38" spans="1:44" s="14" customFormat="1" ht="39.75" customHeight="1">
      <c r="A38" s="269"/>
      <c r="B38" s="271"/>
      <c r="C38" s="185" t="s">
        <v>159</v>
      </c>
      <c r="D38" s="125">
        <f t="shared" si="7"/>
        <v>1</v>
      </c>
      <c r="E38" s="126"/>
      <c r="F38" s="126">
        <v>4</v>
      </c>
      <c r="G38" s="126"/>
      <c r="H38" s="137">
        <f t="shared" si="8"/>
        <v>24</v>
      </c>
      <c r="I38" s="127">
        <f t="shared" si="9"/>
        <v>24</v>
      </c>
      <c r="J38" s="127"/>
      <c r="K38" s="127"/>
      <c r="L38" s="127"/>
      <c r="M38" s="127"/>
      <c r="N38" s="127"/>
      <c r="O38" s="127"/>
      <c r="P38" s="127"/>
      <c r="Q38" s="127"/>
      <c r="R38" s="128"/>
      <c r="S38" s="127">
        <v>2</v>
      </c>
      <c r="T38" s="128">
        <v>24</v>
      </c>
      <c r="U38" s="127"/>
      <c r="V38" s="128"/>
      <c r="W38" s="111"/>
      <c r="X38" s="112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</row>
    <row r="39" spans="1:44" s="14" customFormat="1" ht="30.75" customHeight="1">
      <c r="A39" s="269"/>
      <c r="B39" s="271"/>
      <c r="C39" s="194" t="s">
        <v>427</v>
      </c>
      <c r="D39" s="125">
        <f t="shared" ref="D39" si="10">H39/24</f>
        <v>1</v>
      </c>
      <c r="E39" s="126"/>
      <c r="F39" s="126">
        <v>4</v>
      </c>
      <c r="G39" s="126"/>
      <c r="H39" s="137">
        <f t="shared" ref="H39" si="11">N39+P39+R39+T39+V39+X39</f>
        <v>24</v>
      </c>
      <c r="I39" s="127">
        <f t="shared" ref="I39" si="12">H39-J39</f>
        <v>24</v>
      </c>
      <c r="J39" s="127"/>
      <c r="K39" s="127"/>
      <c r="L39" s="127"/>
      <c r="M39" s="127"/>
      <c r="N39" s="127"/>
      <c r="O39" s="127"/>
      <c r="P39" s="127"/>
      <c r="Q39" s="127"/>
      <c r="R39" s="128"/>
      <c r="S39" s="127">
        <v>2</v>
      </c>
      <c r="T39" s="128">
        <v>24</v>
      </c>
      <c r="U39" s="127"/>
      <c r="V39" s="128"/>
      <c r="W39" s="111"/>
      <c r="X39" s="112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</row>
    <row r="40" spans="1:44" s="14" customFormat="1" ht="30.75" customHeight="1">
      <c r="A40" s="270"/>
      <c r="B40" s="271"/>
      <c r="C40" s="154" t="s">
        <v>428</v>
      </c>
      <c r="D40" s="125">
        <f t="shared" si="7"/>
        <v>1</v>
      </c>
      <c r="E40" s="126"/>
      <c r="F40" s="126">
        <v>4</v>
      </c>
      <c r="G40" s="126"/>
      <c r="H40" s="137">
        <f t="shared" si="8"/>
        <v>24</v>
      </c>
      <c r="I40" s="127">
        <f t="shared" si="9"/>
        <v>24</v>
      </c>
      <c r="J40" s="127"/>
      <c r="K40" s="127"/>
      <c r="L40" s="127"/>
      <c r="M40" s="127"/>
      <c r="N40" s="127"/>
      <c r="O40" s="127"/>
      <c r="P40" s="127"/>
      <c r="Q40" s="127"/>
      <c r="R40" s="128"/>
      <c r="S40" s="127">
        <v>2</v>
      </c>
      <c r="T40" s="128">
        <v>24</v>
      </c>
      <c r="U40" s="127"/>
      <c r="V40" s="128"/>
      <c r="W40" s="111"/>
      <c r="X40" s="112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</row>
    <row r="41" spans="1:44" s="14" customFormat="1">
      <c r="A41" s="100"/>
      <c r="B41" s="154"/>
      <c r="C41" s="308" t="s">
        <v>87</v>
      </c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8"/>
      <c r="P41" s="308"/>
      <c r="Q41" s="308"/>
      <c r="R41" s="308"/>
      <c r="S41" s="308"/>
      <c r="T41" s="308"/>
      <c r="U41" s="308"/>
      <c r="V41" s="308"/>
      <c r="W41" s="308"/>
      <c r="X41" s="308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</row>
    <row r="42" spans="1:44" s="14" customFormat="1" ht="24">
      <c r="A42" s="325"/>
      <c r="B42" s="39" t="s">
        <v>70</v>
      </c>
      <c r="C42" s="129"/>
      <c r="D42" s="22">
        <f>D43+D44+D45+D46+D47+D48+D49+D50+D51+D52+D53+D54+D55+D56+D57+D58+D59+D60+D62+D63+D64+D65</f>
        <v>41</v>
      </c>
      <c r="E42" s="22">
        <f t="shared" ref="E42:X42" si="13">E43+E44+E45+E46+E47+E48+E49+E50+E51+E52+E53+E54+E55+E56+E57+E58+E59+E60+E62+E63+E64+E65</f>
        <v>4</v>
      </c>
      <c r="F42" s="22">
        <f t="shared" si="13"/>
        <v>8</v>
      </c>
      <c r="G42" s="22">
        <f t="shared" si="13"/>
        <v>3</v>
      </c>
      <c r="H42" s="22">
        <f t="shared" si="13"/>
        <v>336</v>
      </c>
      <c r="I42" s="22">
        <f t="shared" si="13"/>
        <v>150</v>
      </c>
      <c r="J42" s="22">
        <f t="shared" si="13"/>
        <v>186</v>
      </c>
      <c r="K42" s="22">
        <f t="shared" si="13"/>
        <v>0</v>
      </c>
      <c r="L42" s="22">
        <f t="shared" si="13"/>
        <v>648</v>
      </c>
      <c r="M42" s="22">
        <f t="shared" si="13"/>
        <v>0</v>
      </c>
      <c r="N42" s="22">
        <f t="shared" si="13"/>
        <v>0</v>
      </c>
      <c r="O42" s="22">
        <f t="shared" si="13"/>
        <v>0</v>
      </c>
      <c r="P42" s="22">
        <f t="shared" si="13"/>
        <v>0</v>
      </c>
      <c r="Q42" s="22">
        <f t="shared" si="13"/>
        <v>12</v>
      </c>
      <c r="R42" s="22">
        <f t="shared" si="13"/>
        <v>72</v>
      </c>
      <c r="S42" s="22">
        <f t="shared" si="13"/>
        <v>22</v>
      </c>
      <c r="T42" s="22">
        <f t="shared" si="13"/>
        <v>264</v>
      </c>
      <c r="U42" s="22">
        <f t="shared" si="13"/>
        <v>0</v>
      </c>
      <c r="V42" s="22">
        <f t="shared" si="13"/>
        <v>0</v>
      </c>
      <c r="W42" s="22">
        <f t="shared" si="13"/>
        <v>0</v>
      </c>
      <c r="X42" s="22">
        <f t="shared" si="13"/>
        <v>0</v>
      </c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</row>
    <row r="43" spans="1:44" s="14" customFormat="1" ht="37.5" customHeight="1">
      <c r="A43" s="268" t="s">
        <v>71</v>
      </c>
      <c r="B43" s="265" t="s">
        <v>89</v>
      </c>
      <c r="C43" s="45" t="s">
        <v>429</v>
      </c>
      <c r="D43" s="125">
        <v>1</v>
      </c>
      <c r="E43" s="130"/>
      <c r="F43" s="126">
        <v>4</v>
      </c>
      <c r="G43" s="126">
        <v>1</v>
      </c>
      <c r="H43" s="131">
        <v>24</v>
      </c>
      <c r="I43" s="132">
        <v>24</v>
      </c>
      <c r="J43" s="132"/>
      <c r="K43" s="132"/>
      <c r="L43" s="132"/>
      <c r="M43" s="132"/>
      <c r="N43" s="132"/>
      <c r="O43" s="132"/>
      <c r="P43" s="132"/>
      <c r="Q43" s="132"/>
      <c r="R43" s="133"/>
      <c r="S43" s="132">
        <v>2</v>
      </c>
      <c r="T43" s="133">
        <v>24</v>
      </c>
      <c r="U43" s="132"/>
      <c r="V43" s="133"/>
      <c r="W43" s="132"/>
      <c r="X43" s="133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</row>
    <row r="44" spans="1:44" ht="28.5" customHeight="1">
      <c r="A44" s="269"/>
      <c r="B44" s="266"/>
      <c r="C44" s="45" t="s">
        <v>430</v>
      </c>
      <c r="D44" s="125">
        <f t="shared" ref="D44:D62" si="14">H44/24</f>
        <v>0.5</v>
      </c>
      <c r="E44" s="141"/>
      <c r="F44" s="126"/>
      <c r="G44" s="126"/>
      <c r="H44" s="131">
        <f t="shared" ref="H44:H62" si="15">N44+P44+R44+T44+V44+X44</f>
        <v>12</v>
      </c>
      <c r="I44" s="132">
        <v>12</v>
      </c>
      <c r="J44" s="132"/>
      <c r="K44" s="132"/>
      <c r="L44" s="132"/>
      <c r="M44" s="132"/>
      <c r="N44" s="132"/>
      <c r="O44" s="132"/>
      <c r="P44" s="132"/>
      <c r="Q44" s="132">
        <v>2</v>
      </c>
      <c r="R44" s="133">
        <v>12</v>
      </c>
      <c r="S44" s="132"/>
      <c r="T44" s="133"/>
      <c r="U44" s="132"/>
      <c r="V44" s="133"/>
      <c r="W44" s="132"/>
      <c r="X44" s="133"/>
    </row>
    <row r="45" spans="1:44" ht="26.25" customHeight="1">
      <c r="A45" s="269"/>
      <c r="B45" s="266"/>
      <c r="C45" s="45" t="s">
        <v>431</v>
      </c>
      <c r="D45" s="125">
        <v>0.5</v>
      </c>
      <c r="E45" s="141"/>
      <c r="F45" s="126"/>
      <c r="G45" s="126"/>
      <c r="H45" s="131">
        <v>12</v>
      </c>
      <c r="I45" s="132">
        <v>6</v>
      </c>
      <c r="J45" s="132">
        <v>6</v>
      </c>
      <c r="K45" s="132"/>
      <c r="L45" s="132"/>
      <c r="M45" s="132"/>
      <c r="N45" s="132"/>
      <c r="O45" s="132"/>
      <c r="P45" s="132"/>
      <c r="Q45" s="132">
        <v>2</v>
      </c>
      <c r="R45" s="133">
        <v>12</v>
      </c>
      <c r="S45" s="132"/>
      <c r="T45" s="133"/>
      <c r="U45" s="132"/>
      <c r="V45" s="133"/>
      <c r="W45" s="132"/>
      <c r="X45" s="133"/>
    </row>
    <row r="46" spans="1:44" ht="42" customHeight="1">
      <c r="A46" s="269"/>
      <c r="B46" s="266"/>
      <c r="C46" s="45" t="s">
        <v>432</v>
      </c>
      <c r="D46" s="125">
        <v>1.5</v>
      </c>
      <c r="E46" s="141"/>
      <c r="F46" s="126">
        <v>4</v>
      </c>
      <c r="G46" s="126">
        <v>1</v>
      </c>
      <c r="H46" s="131">
        <v>36</v>
      </c>
      <c r="I46" s="132">
        <v>24</v>
      </c>
      <c r="J46" s="132">
        <v>12</v>
      </c>
      <c r="K46" s="132"/>
      <c r="L46" s="132"/>
      <c r="M46" s="132"/>
      <c r="N46" s="132"/>
      <c r="O46" s="132"/>
      <c r="P46" s="132"/>
      <c r="Q46" s="132">
        <v>4</v>
      </c>
      <c r="R46" s="133">
        <v>24</v>
      </c>
      <c r="S46" s="132">
        <v>1</v>
      </c>
      <c r="T46" s="133">
        <v>12</v>
      </c>
      <c r="U46" s="132"/>
      <c r="V46" s="133"/>
      <c r="W46" s="132"/>
      <c r="X46" s="133"/>
    </row>
    <row r="47" spans="1:44" ht="13.5" customHeight="1">
      <c r="A47" s="270"/>
      <c r="B47" s="267"/>
      <c r="C47" s="45" t="s">
        <v>433</v>
      </c>
      <c r="D47" s="125">
        <v>0.5</v>
      </c>
      <c r="E47" s="141"/>
      <c r="F47" s="126"/>
      <c r="G47" s="126"/>
      <c r="H47" s="131">
        <v>12</v>
      </c>
      <c r="I47" s="132">
        <v>6</v>
      </c>
      <c r="J47" s="132">
        <v>6</v>
      </c>
      <c r="K47" s="132"/>
      <c r="L47" s="132"/>
      <c r="M47" s="132"/>
      <c r="N47" s="132"/>
      <c r="O47" s="132"/>
      <c r="P47" s="132"/>
      <c r="Q47" s="132"/>
      <c r="R47" s="133"/>
      <c r="S47" s="132">
        <v>1</v>
      </c>
      <c r="T47" s="133">
        <v>12</v>
      </c>
      <c r="U47" s="132"/>
      <c r="V47" s="133"/>
      <c r="W47" s="132"/>
      <c r="X47" s="133"/>
    </row>
    <row r="48" spans="1:44" ht="50.25" customHeight="1">
      <c r="A48" s="268" t="s">
        <v>91</v>
      </c>
      <c r="B48" s="265" t="s">
        <v>90</v>
      </c>
      <c r="C48" s="45" t="s">
        <v>325</v>
      </c>
      <c r="D48" s="125">
        <f t="shared" si="14"/>
        <v>2</v>
      </c>
      <c r="E48" s="130"/>
      <c r="F48" s="130"/>
      <c r="G48" s="130"/>
      <c r="H48" s="131">
        <f t="shared" si="15"/>
        <v>48</v>
      </c>
      <c r="I48" s="132">
        <f t="shared" ref="I48:I49" si="16">H48-J48</f>
        <v>28</v>
      </c>
      <c r="J48" s="132">
        <v>20</v>
      </c>
      <c r="K48" s="113"/>
      <c r="L48" s="113"/>
      <c r="M48" s="113"/>
      <c r="N48" s="113"/>
      <c r="O48" s="113"/>
      <c r="P48" s="113"/>
      <c r="Q48" s="113">
        <v>4</v>
      </c>
      <c r="R48" s="133">
        <v>24</v>
      </c>
      <c r="S48" s="127">
        <v>2</v>
      </c>
      <c r="T48" s="128">
        <v>24</v>
      </c>
      <c r="U48" s="132"/>
      <c r="V48" s="114"/>
      <c r="W48" s="113"/>
      <c r="X48" s="133"/>
    </row>
    <row r="49" spans="1:44" s="14" customFormat="1" ht="39" customHeight="1">
      <c r="A49" s="269"/>
      <c r="B49" s="266"/>
      <c r="C49" s="53" t="s">
        <v>374</v>
      </c>
      <c r="D49" s="125">
        <f t="shared" si="14"/>
        <v>1</v>
      </c>
      <c r="E49" s="130"/>
      <c r="F49" s="130"/>
      <c r="G49" s="130"/>
      <c r="H49" s="131">
        <f t="shared" si="15"/>
        <v>24</v>
      </c>
      <c r="I49" s="132">
        <f t="shared" si="16"/>
        <v>4</v>
      </c>
      <c r="J49" s="132">
        <v>20</v>
      </c>
      <c r="K49" s="113"/>
      <c r="L49" s="113"/>
      <c r="M49" s="113"/>
      <c r="N49" s="113"/>
      <c r="O49" s="113"/>
      <c r="P49" s="132"/>
      <c r="Q49" s="132"/>
      <c r="R49" s="114"/>
      <c r="S49" s="111">
        <v>2</v>
      </c>
      <c r="T49" s="112">
        <v>24</v>
      </c>
      <c r="U49" s="111"/>
      <c r="V49" s="112"/>
      <c r="W49" s="111"/>
      <c r="X49" s="133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</row>
    <row r="50" spans="1:44" s="14" customFormat="1" ht="39" customHeight="1">
      <c r="A50" s="269"/>
      <c r="B50" s="266"/>
      <c r="C50" s="154" t="s">
        <v>182</v>
      </c>
      <c r="D50" s="125">
        <v>0.5</v>
      </c>
      <c r="E50" s="130"/>
      <c r="F50" s="130"/>
      <c r="G50" s="130"/>
      <c r="H50" s="131">
        <f t="shared" si="15"/>
        <v>12</v>
      </c>
      <c r="I50" s="132">
        <v>4</v>
      </c>
      <c r="J50" s="132">
        <v>8</v>
      </c>
      <c r="K50" s="113"/>
      <c r="L50" s="113"/>
      <c r="M50" s="113"/>
      <c r="N50" s="113"/>
      <c r="O50" s="113"/>
      <c r="P50" s="132"/>
      <c r="Q50" s="132"/>
      <c r="R50" s="114"/>
      <c r="S50" s="111">
        <v>1</v>
      </c>
      <c r="T50" s="112">
        <v>12</v>
      </c>
      <c r="U50" s="111"/>
      <c r="V50" s="112"/>
      <c r="W50" s="111"/>
      <c r="X50" s="133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</row>
    <row r="51" spans="1:44" s="14" customFormat="1" ht="24.75" customHeight="1">
      <c r="A51" s="270"/>
      <c r="B51" s="267"/>
      <c r="C51" s="168" t="s">
        <v>328</v>
      </c>
      <c r="D51" s="125">
        <v>0.5</v>
      </c>
      <c r="E51" s="130"/>
      <c r="F51" s="130"/>
      <c r="G51" s="130"/>
      <c r="H51" s="131">
        <f t="shared" si="15"/>
        <v>12</v>
      </c>
      <c r="I51" s="132">
        <v>6</v>
      </c>
      <c r="J51" s="132">
        <v>6</v>
      </c>
      <c r="K51" s="113"/>
      <c r="L51" s="113"/>
      <c r="M51" s="113"/>
      <c r="N51" s="113"/>
      <c r="O51" s="113"/>
      <c r="P51" s="132"/>
      <c r="Q51" s="132"/>
      <c r="R51" s="114"/>
      <c r="S51" s="111">
        <v>1</v>
      </c>
      <c r="T51" s="112">
        <v>12</v>
      </c>
      <c r="U51" s="111"/>
      <c r="V51" s="112"/>
      <c r="W51" s="111"/>
      <c r="X51" s="133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</row>
    <row r="52" spans="1:44" s="14" customFormat="1" ht="36.75" customHeight="1">
      <c r="A52" s="262" t="s">
        <v>72</v>
      </c>
      <c r="B52" s="312" t="s">
        <v>156</v>
      </c>
      <c r="C52" s="53" t="s">
        <v>183</v>
      </c>
      <c r="D52" s="125">
        <f t="shared" si="14"/>
        <v>1</v>
      </c>
      <c r="E52" s="130"/>
      <c r="F52" s="130"/>
      <c r="G52" s="130"/>
      <c r="H52" s="131">
        <f t="shared" si="15"/>
        <v>24</v>
      </c>
      <c r="I52" s="132">
        <f>H52-J52</f>
        <v>16</v>
      </c>
      <c r="J52" s="132">
        <v>8</v>
      </c>
      <c r="K52" s="132"/>
      <c r="L52" s="132"/>
      <c r="M52" s="132"/>
      <c r="N52" s="132"/>
      <c r="O52" s="132"/>
      <c r="P52" s="132"/>
      <c r="Q52" s="132"/>
      <c r="R52" s="133"/>
      <c r="S52" s="127">
        <v>2</v>
      </c>
      <c r="T52" s="128">
        <v>24</v>
      </c>
      <c r="U52" s="132"/>
      <c r="V52" s="133"/>
      <c r="W52" s="132"/>
      <c r="X52" s="133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</row>
    <row r="53" spans="1:44" s="14" customFormat="1" ht="51.75" customHeight="1">
      <c r="A53" s="263"/>
      <c r="B53" s="313"/>
      <c r="C53" s="188" t="s">
        <v>376</v>
      </c>
      <c r="D53" s="125">
        <v>1.5</v>
      </c>
      <c r="E53" s="130"/>
      <c r="F53" s="130"/>
      <c r="G53" s="130"/>
      <c r="H53" s="131"/>
      <c r="I53" s="132"/>
      <c r="J53" s="130"/>
      <c r="K53" s="130"/>
      <c r="L53" s="52">
        <v>36</v>
      </c>
      <c r="M53" s="130"/>
      <c r="N53" s="130"/>
      <c r="O53" s="130"/>
      <c r="P53" s="130"/>
      <c r="Q53" s="130"/>
      <c r="R53" s="133"/>
      <c r="S53" s="132"/>
      <c r="T53" s="128"/>
      <c r="U53" s="127"/>
      <c r="V53" s="128"/>
      <c r="W53" s="127"/>
      <c r="X53" s="133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</row>
    <row r="54" spans="1:44" s="14" customFormat="1" ht="65.25" customHeight="1">
      <c r="A54" s="264"/>
      <c r="B54" s="314"/>
      <c r="C54" s="188" t="s">
        <v>377</v>
      </c>
      <c r="D54" s="125">
        <v>3</v>
      </c>
      <c r="E54" s="130"/>
      <c r="F54" s="130"/>
      <c r="G54" s="130"/>
      <c r="H54" s="131"/>
      <c r="I54" s="132"/>
      <c r="J54" s="130"/>
      <c r="K54" s="130"/>
      <c r="L54" s="52">
        <v>72</v>
      </c>
      <c r="M54" s="130"/>
      <c r="N54" s="130"/>
      <c r="O54" s="130"/>
      <c r="P54" s="130"/>
      <c r="Q54" s="130"/>
      <c r="R54" s="133"/>
      <c r="S54" s="132"/>
      <c r="T54" s="128"/>
      <c r="U54" s="127"/>
      <c r="V54" s="128"/>
      <c r="W54" s="127"/>
      <c r="X54" s="133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</row>
    <row r="55" spans="1:44" s="14" customFormat="1" ht="42" customHeight="1">
      <c r="A55" s="268" t="s">
        <v>73</v>
      </c>
      <c r="B55" s="271" t="s">
        <v>92</v>
      </c>
      <c r="C55" s="168" t="s">
        <v>186</v>
      </c>
      <c r="D55" s="125">
        <f t="shared" si="14"/>
        <v>1</v>
      </c>
      <c r="E55" s="130"/>
      <c r="F55" s="130"/>
      <c r="G55" s="130"/>
      <c r="H55" s="131">
        <f t="shared" si="15"/>
        <v>24</v>
      </c>
      <c r="I55" s="132">
        <v>8</v>
      </c>
      <c r="J55" s="130">
        <v>16</v>
      </c>
      <c r="K55" s="130"/>
      <c r="L55" s="130"/>
      <c r="M55" s="130"/>
      <c r="N55" s="130"/>
      <c r="O55" s="130"/>
      <c r="P55" s="130"/>
      <c r="Q55" s="130"/>
      <c r="R55" s="133"/>
      <c r="S55" s="127">
        <v>2</v>
      </c>
      <c r="T55" s="128">
        <v>24</v>
      </c>
      <c r="U55" s="134"/>
      <c r="V55" s="135"/>
      <c r="W55" s="127"/>
      <c r="X55" s="133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</row>
    <row r="56" spans="1:44" s="14" customFormat="1" ht="29.25" customHeight="1">
      <c r="A56" s="269"/>
      <c r="B56" s="272"/>
      <c r="C56" s="169" t="s">
        <v>333</v>
      </c>
      <c r="D56" s="125">
        <v>0.5</v>
      </c>
      <c r="E56" s="130"/>
      <c r="F56" s="130"/>
      <c r="G56" s="130"/>
      <c r="H56" s="131">
        <f t="shared" si="15"/>
        <v>12</v>
      </c>
      <c r="I56" s="132">
        <v>2</v>
      </c>
      <c r="J56" s="130">
        <v>10</v>
      </c>
      <c r="K56" s="130"/>
      <c r="L56" s="130"/>
      <c r="M56" s="130"/>
      <c r="N56" s="130"/>
      <c r="O56" s="130"/>
      <c r="P56" s="130"/>
      <c r="Q56" s="130"/>
      <c r="R56" s="133"/>
      <c r="S56" s="127">
        <v>1</v>
      </c>
      <c r="T56" s="128">
        <v>12</v>
      </c>
      <c r="U56" s="134"/>
      <c r="V56" s="135"/>
      <c r="W56" s="127"/>
      <c r="X56" s="133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</row>
    <row r="57" spans="1:44" s="14" customFormat="1" ht="27" customHeight="1">
      <c r="A57" s="269"/>
      <c r="B57" s="272"/>
      <c r="C57" s="155" t="s">
        <v>184</v>
      </c>
      <c r="D57" s="125">
        <v>1</v>
      </c>
      <c r="E57" s="130"/>
      <c r="F57" s="130"/>
      <c r="G57" s="130"/>
      <c r="H57" s="131">
        <f t="shared" si="15"/>
        <v>24</v>
      </c>
      <c r="I57" s="132">
        <v>8</v>
      </c>
      <c r="J57" s="130">
        <v>16</v>
      </c>
      <c r="K57" s="130"/>
      <c r="L57" s="130"/>
      <c r="M57" s="130"/>
      <c r="N57" s="130"/>
      <c r="O57" s="130"/>
      <c r="P57" s="130"/>
      <c r="Q57" s="130"/>
      <c r="R57" s="133"/>
      <c r="S57" s="127">
        <v>2</v>
      </c>
      <c r="T57" s="128">
        <v>24</v>
      </c>
      <c r="U57" s="134"/>
      <c r="V57" s="135"/>
      <c r="W57" s="127"/>
      <c r="X57" s="133"/>
      <c r="Y57" s="318"/>
      <c r="Z57" s="319"/>
      <c r="AA57" s="319"/>
      <c r="AB57" s="319"/>
      <c r="AC57" s="319"/>
      <c r="AD57" s="319"/>
      <c r="AE57" s="319"/>
      <c r="AF57" s="319"/>
      <c r="AG57" s="31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</row>
    <row r="58" spans="1:44" s="14" customFormat="1" ht="37.799999999999997" customHeight="1">
      <c r="A58" s="269"/>
      <c r="B58" s="272"/>
      <c r="C58" s="155" t="s">
        <v>185</v>
      </c>
      <c r="D58" s="125">
        <v>0.5</v>
      </c>
      <c r="E58" s="130">
        <v>4</v>
      </c>
      <c r="F58" s="130"/>
      <c r="G58" s="130">
        <v>1</v>
      </c>
      <c r="H58" s="131">
        <f t="shared" si="15"/>
        <v>12</v>
      </c>
      <c r="I58" s="132">
        <v>2</v>
      </c>
      <c r="J58" s="130">
        <v>10</v>
      </c>
      <c r="K58" s="130"/>
      <c r="L58" s="130"/>
      <c r="M58" s="130"/>
      <c r="N58" s="130"/>
      <c r="O58" s="130"/>
      <c r="P58" s="130"/>
      <c r="Q58" s="130"/>
      <c r="R58" s="133"/>
      <c r="S58" s="127">
        <v>1</v>
      </c>
      <c r="T58" s="128">
        <v>12</v>
      </c>
      <c r="U58" s="134"/>
      <c r="V58" s="135"/>
      <c r="W58" s="127"/>
      <c r="X58" s="133"/>
      <c r="Y58" s="318"/>
      <c r="Z58" s="319"/>
      <c r="AA58" s="319"/>
      <c r="AB58" s="319"/>
      <c r="AC58" s="319"/>
      <c r="AD58" s="319"/>
      <c r="AE58" s="319"/>
      <c r="AF58" s="319"/>
      <c r="AG58" s="31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</row>
    <row r="59" spans="1:44" s="14" customFormat="1" ht="51" customHeight="1">
      <c r="A59" s="269"/>
      <c r="B59" s="272"/>
      <c r="C59" s="188" t="s">
        <v>378</v>
      </c>
      <c r="D59" s="125">
        <v>1.5</v>
      </c>
      <c r="E59" s="130"/>
      <c r="F59" s="130"/>
      <c r="G59" s="130"/>
      <c r="H59" s="131"/>
      <c r="I59" s="132"/>
      <c r="J59" s="132"/>
      <c r="K59" s="132"/>
      <c r="L59" s="51">
        <v>36</v>
      </c>
      <c r="M59" s="132"/>
      <c r="N59" s="132"/>
      <c r="O59" s="132"/>
      <c r="P59" s="132"/>
      <c r="Q59" s="132"/>
      <c r="R59" s="133"/>
      <c r="S59" s="127"/>
      <c r="T59" s="128"/>
      <c r="U59" s="132"/>
      <c r="V59" s="133"/>
      <c r="W59" s="132"/>
      <c r="X59" s="133"/>
      <c r="Y59" s="318"/>
      <c r="Z59" s="319"/>
      <c r="AA59" s="319"/>
      <c r="AB59" s="319"/>
      <c r="AC59" s="319"/>
      <c r="AD59" s="319"/>
      <c r="AE59" s="319"/>
      <c r="AF59" s="319"/>
      <c r="AG59" s="31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</row>
    <row r="60" spans="1:44" s="14" customFormat="1" ht="56.25" customHeight="1">
      <c r="A60" s="270"/>
      <c r="B60" s="272"/>
      <c r="C60" s="188" t="s">
        <v>379</v>
      </c>
      <c r="D60" s="125">
        <v>3</v>
      </c>
      <c r="E60" s="130"/>
      <c r="F60" s="130"/>
      <c r="G60" s="130"/>
      <c r="H60" s="131"/>
      <c r="I60" s="132"/>
      <c r="J60" s="132"/>
      <c r="K60" s="132"/>
      <c r="L60" s="51">
        <v>72</v>
      </c>
      <c r="M60" s="132"/>
      <c r="N60" s="132"/>
      <c r="O60" s="132"/>
      <c r="P60" s="132"/>
      <c r="Q60" s="132"/>
      <c r="R60" s="133"/>
      <c r="S60" s="127"/>
      <c r="T60" s="128"/>
      <c r="U60" s="132"/>
      <c r="V60" s="133"/>
      <c r="W60" s="132"/>
      <c r="X60" s="133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</row>
    <row r="61" spans="1:44" s="14" customFormat="1" ht="38.25" customHeight="1">
      <c r="A61" s="159" t="s">
        <v>297</v>
      </c>
      <c r="B61" s="171" t="s">
        <v>82</v>
      </c>
      <c r="C61" s="57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33"/>
      <c r="S61" s="174"/>
      <c r="T61" s="128"/>
      <c r="U61" s="174"/>
      <c r="V61" s="133"/>
      <c r="W61" s="174"/>
      <c r="X61" s="133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</row>
    <row r="62" spans="1:44" s="14" customFormat="1" ht="41.25" customHeight="1">
      <c r="A62" s="268" t="s">
        <v>83</v>
      </c>
      <c r="B62" s="256" t="s">
        <v>154</v>
      </c>
      <c r="C62" s="154" t="s">
        <v>187</v>
      </c>
      <c r="D62" s="125">
        <f t="shared" si="14"/>
        <v>2</v>
      </c>
      <c r="E62" s="157"/>
      <c r="F62" s="157"/>
      <c r="G62" s="157"/>
      <c r="H62" s="131">
        <f t="shared" si="15"/>
        <v>48</v>
      </c>
      <c r="I62" s="132"/>
      <c r="J62" s="2">
        <v>48</v>
      </c>
      <c r="K62" s="2"/>
      <c r="L62" s="2"/>
      <c r="M62" s="2"/>
      <c r="N62" s="23"/>
      <c r="O62" s="23"/>
      <c r="P62" s="23"/>
      <c r="Q62" s="23"/>
      <c r="R62" s="31"/>
      <c r="S62" s="23">
        <v>4</v>
      </c>
      <c r="T62" s="31">
        <v>48</v>
      </c>
      <c r="U62" s="23"/>
      <c r="V62" s="31"/>
      <c r="W62" s="23"/>
      <c r="X62" s="31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</row>
    <row r="63" spans="1:44" s="14" customFormat="1" ht="39.75" customHeight="1">
      <c r="A63" s="270"/>
      <c r="B63" s="258"/>
      <c r="C63" s="53" t="s">
        <v>380</v>
      </c>
      <c r="D63" s="125">
        <v>3</v>
      </c>
      <c r="E63" s="42"/>
      <c r="F63" s="42"/>
      <c r="G63" s="42"/>
      <c r="H63" s="131"/>
      <c r="I63" s="132"/>
      <c r="J63" s="41"/>
      <c r="K63" s="41"/>
      <c r="L63" s="143">
        <v>72</v>
      </c>
      <c r="M63" s="2"/>
      <c r="N63" s="23"/>
      <c r="O63" s="23"/>
      <c r="P63" s="23"/>
      <c r="Q63" s="23"/>
      <c r="R63" s="31"/>
      <c r="S63" s="23"/>
      <c r="T63" s="31"/>
      <c r="U63" s="23"/>
      <c r="V63" s="31"/>
      <c r="W63" s="23"/>
      <c r="X63" s="31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</row>
    <row r="64" spans="1:44" s="14" customFormat="1" ht="39" customHeight="1">
      <c r="A64" s="146"/>
      <c r="B64" s="145"/>
      <c r="C64" s="55" t="s">
        <v>101</v>
      </c>
      <c r="D64" s="125">
        <v>3</v>
      </c>
      <c r="E64" s="130"/>
      <c r="F64" s="130"/>
      <c r="G64" s="130"/>
      <c r="H64" s="131"/>
      <c r="I64" s="132"/>
      <c r="J64" s="130"/>
      <c r="K64" s="130"/>
      <c r="L64" s="52">
        <v>72</v>
      </c>
      <c r="M64" s="130"/>
      <c r="N64" s="130"/>
      <c r="O64" s="130"/>
      <c r="P64" s="130"/>
      <c r="Q64" s="130"/>
      <c r="R64" s="133"/>
      <c r="S64" s="132"/>
      <c r="T64" s="128"/>
      <c r="U64" s="127"/>
      <c r="V64" s="128"/>
      <c r="W64" s="127"/>
      <c r="X64" s="133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</row>
    <row r="65" spans="1:46" s="14" customFormat="1" ht="38.25" customHeight="1">
      <c r="A65" s="100"/>
      <c r="B65" s="101"/>
      <c r="C65" s="55" t="s">
        <v>102</v>
      </c>
      <c r="D65" s="125">
        <v>12</v>
      </c>
      <c r="E65" s="130"/>
      <c r="F65" s="130"/>
      <c r="G65" s="130"/>
      <c r="H65" s="131"/>
      <c r="I65" s="132"/>
      <c r="J65" s="130"/>
      <c r="K65" s="130"/>
      <c r="L65" s="52">
        <v>288</v>
      </c>
      <c r="M65" s="130"/>
      <c r="N65" s="130"/>
      <c r="O65" s="130"/>
      <c r="P65" s="130"/>
      <c r="Q65" s="130"/>
      <c r="R65" s="133"/>
      <c r="S65" s="132"/>
      <c r="T65" s="128"/>
      <c r="U65" s="127"/>
      <c r="V65" s="128"/>
      <c r="W65" s="127"/>
      <c r="X65" s="133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</row>
    <row r="66" spans="1:46" s="6" customFormat="1" ht="30" customHeight="1">
      <c r="A66" s="326"/>
      <c r="B66" s="103" t="s">
        <v>150</v>
      </c>
      <c r="C66" s="104"/>
      <c r="D66" s="105">
        <f>D8+D28+D42</f>
        <v>118</v>
      </c>
      <c r="E66" s="105">
        <f>E8+E28+E42</f>
        <v>10</v>
      </c>
      <c r="F66" s="105">
        <f>F8+F28+F42</f>
        <v>35</v>
      </c>
      <c r="G66" s="105">
        <f>G8+G28+G42</f>
        <v>10</v>
      </c>
      <c r="H66" s="105">
        <f>H8+H28+H42</f>
        <v>2040</v>
      </c>
      <c r="I66" s="105">
        <f>I8+I28+I42</f>
        <v>1005</v>
      </c>
      <c r="J66" s="105">
        <f>J8+J28+J42</f>
        <v>1035</v>
      </c>
      <c r="K66" s="105">
        <f>K8+K28+K42</f>
        <v>0</v>
      </c>
      <c r="L66" s="105">
        <f>L8+L28+L42</f>
        <v>792</v>
      </c>
      <c r="M66" s="105">
        <f>M8+M28+M42</f>
        <v>36</v>
      </c>
      <c r="N66" s="105">
        <f>N8+N28+N42</f>
        <v>720</v>
      </c>
      <c r="O66" s="105">
        <f>O8+O28+O42</f>
        <v>36</v>
      </c>
      <c r="P66" s="105">
        <f>P8+P28+P42</f>
        <v>576</v>
      </c>
      <c r="Q66" s="105">
        <f>Q8+Q28+Q42</f>
        <v>32</v>
      </c>
      <c r="R66" s="105">
        <f>R8+R28+R42</f>
        <v>192</v>
      </c>
      <c r="S66" s="105">
        <f>S8+S28+S42</f>
        <v>38</v>
      </c>
      <c r="T66" s="105">
        <f>T8+T28+T42</f>
        <v>456</v>
      </c>
      <c r="U66" s="105">
        <f>U8+U28+U42</f>
        <v>12</v>
      </c>
      <c r="V66" s="105">
        <f>V8+V28+V42</f>
        <v>72</v>
      </c>
      <c r="W66" s="105">
        <f>W8+W28+W42</f>
        <v>4</v>
      </c>
      <c r="X66" s="105">
        <f>X8+X28+X42</f>
        <v>24</v>
      </c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</row>
    <row r="67" spans="1:46" s="14" customFormat="1" ht="22.8">
      <c r="A67" s="54"/>
      <c r="B67" s="173" t="s">
        <v>291</v>
      </c>
      <c r="C67" s="315" t="s">
        <v>93</v>
      </c>
      <c r="D67" s="316"/>
      <c r="E67" s="316"/>
      <c r="F67" s="316"/>
      <c r="G67" s="316"/>
      <c r="H67" s="316"/>
      <c r="I67" s="316"/>
      <c r="J67" s="316"/>
      <c r="K67" s="316"/>
      <c r="L67" s="316"/>
      <c r="M67" s="316"/>
      <c r="N67" s="316"/>
      <c r="O67" s="316"/>
      <c r="P67" s="316"/>
      <c r="Q67" s="316"/>
      <c r="R67" s="316"/>
      <c r="S67" s="316"/>
      <c r="T67" s="316"/>
      <c r="U67" s="316"/>
      <c r="V67" s="316"/>
      <c r="W67" s="316"/>
      <c r="X67" s="317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</row>
    <row r="68" spans="1:46" s="14" customFormat="1" ht="24">
      <c r="A68" s="325"/>
      <c r="B68" s="39" t="s">
        <v>70</v>
      </c>
      <c r="C68" s="129"/>
      <c r="D68" s="138">
        <f>D69+D70+D71+D72+D73+D74+D75+D76+D77+D78+D79+D80+D81+D82+D83+D84+D85+D86+D87+D88+D89+D90+D91+D92+D93+D94+D95+D96+D98+D99+D100+D101+D102+D103</f>
        <v>53</v>
      </c>
      <c r="E68" s="138">
        <f t="shared" ref="E68:X68" si="17">E69+E70+E71+E72+E73+E74+E75+E76+E77+E78+E79+E80+E81+E82+E83+E84+E85+E86+E87+E88+E89+E90+E91+E92+E93+E94+E95+E96+E98+E99+E100+E101+E102+E103</f>
        <v>22</v>
      </c>
      <c r="F68" s="138">
        <f t="shared" si="17"/>
        <v>6</v>
      </c>
      <c r="G68" s="138">
        <f t="shared" si="17"/>
        <v>5</v>
      </c>
      <c r="H68" s="138">
        <f t="shared" si="17"/>
        <v>336</v>
      </c>
      <c r="I68" s="138">
        <f t="shared" si="17"/>
        <v>108</v>
      </c>
      <c r="J68" s="138">
        <f t="shared" si="17"/>
        <v>228</v>
      </c>
      <c r="K68" s="138">
        <f t="shared" si="17"/>
        <v>20</v>
      </c>
      <c r="L68" s="138">
        <f t="shared" si="17"/>
        <v>936</v>
      </c>
      <c r="M68" s="138">
        <f t="shared" si="17"/>
        <v>0</v>
      </c>
      <c r="N68" s="138">
        <f t="shared" si="17"/>
        <v>0</v>
      </c>
      <c r="O68" s="138">
        <f t="shared" si="17"/>
        <v>0</v>
      </c>
      <c r="P68" s="138">
        <f t="shared" si="17"/>
        <v>0</v>
      </c>
      <c r="Q68" s="138">
        <f t="shared" si="17"/>
        <v>0</v>
      </c>
      <c r="R68" s="138">
        <f t="shared" si="17"/>
        <v>0</v>
      </c>
      <c r="S68" s="138">
        <f t="shared" si="17"/>
        <v>0</v>
      </c>
      <c r="T68" s="138">
        <f t="shared" si="17"/>
        <v>0</v>
      </c>
      <c r="U68" s="138">
        <f t="shared" si="17"/>
        <v>24</v>
      </c>
      <c r="V68" s="138">
        <f t="shared" si="17"/>
        <v>144</v>
      </c>
      <c r="W68" s="138">
        <f t="shared" si="17"/>
        <v>32</v>
      </c>
      <c r="X68" s="138">
        <f t="shared" si="17"/>
        <v>192</v>
      </c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</row>
    <row r="69" spans="1:46" s="14" customFormat="1" ht="53.25" customHeight="1">
      <c r="A69" s="268" t="s">
        <v>71</v>
      </c>
      <c r="B69" s="256" t="s">
        <v>98</v>
      </c>
      <c r="C69" s="154" t="s">
        <v>188</v>
      </c>
      <c r="D69" s="125">
        <f>H69/24</f>
        <v>1</v>
      </c>
      <c r="E69" s="130"/>
      <c r="F69" s="130"/>
      <c r="G69" s="130"/>
      <c r="H69" s="131">
        <f>N69+P69+R69+T69+V69+X69</f>
        <v>24</v>
      </c>
      <c r="I69" s="132">
        <f>H69-J69</f>
        <v>12</v>
      </c>
      <c r="J69" s="132">
        <v>12</v>
      </c>
      <c r="K69" s="132"/>
      <c r="L69" s="132"/>
      <c r="M69" s="132"/>
      <c r="N69" s="132"/>
      <c r="O69" s="132"/>
      <c r="P69" s="132"/>
      <c r="Q69" s="132"/>
      <c r="R69" s="133"/>
      <c r="S69" s="127"/>
      <c r="T69" s="128"/>
      <c r="U69" s="127">
        <v>4</v>
      </c>
      <c r="V69" s="128">
        <v>24</v>
      </c>
      <c r="W69" s="132"/>
      <c r="X69" s="133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</row>
    <row r="70" spans="1:46" s="14" customFormat="1" ht="18.75" customHeight="1">
      <c r="A70" s="269"/>
      <c r="B70" s="257"/>
      <c r="C70" s="183" t="s">
        <v>189</v>
      </c>
      <c r="D70" s="125">
        <f t="shared" ref="D70:D79" si="18">H70/24</f>
        <v>1</v>
      </c>
      <c r="E70" s="130"/>
      <c r="F70" s="130"/>
      <c r="G70" s="130"/>
      <c r="H70" s="131">
        <f t="shared" ref="H70:H111" si="19">N70+P70+R70+T70+V70+X70</f>
        <v>24</v>
      </c>
      <c r="I70" s="132">
        <f>H70-J70</f>
        <v>0</v>
      </c>
      <c r="J70" s="132">
        <v>24</v>
      </c>
      <c r="K70" s="132"/>
      <c r="L70" s="132"/>
      <c r="M70" s="132"/>
      <c r="N70" s="132"/>
      <c r="O70" s="132"/>
      <c r="P70" s="132"/>
      <c r="Q70" s="132"/>
      <c r="R70" s="133"/>
      <c r="S70" s="127"/>
      <c r="T70" s="128"/>
      <c r="U70" s="127">
        <v>4</v>
      </c>
      <c r="V70" s="128">
        <v>24</v>
      </c>
      <c r="W70" s="132"/>
      <c r="X70" s="133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</row>
    <row r="71" spans="1:46" s="14" customFormat="1" ht="54" customHeight="1">
      <c r="A71" s="269"/>
      <c r="B71" s="257"/>
      <c r="C71" s="191" t="s">
        <v>396</v>
      </c>
      <c r="D71" s="125">
        <v>1.5</v>
      </c>
      <c r="E71" s="130"/>
      <c r="F71" s="130"/>
      <c r="G71" s="130"/>
      <c r="H71" s="131">
        <f t="shared" si="19"/>
        <v>0</v>
      </c>
      <c r="I71" s="132"/>
      <c r="J71" s="132"/>
      <c r="K71" s="132"/>
      <c r="L71" s="51">
        <v>36</v>
      </c>
      <c r="M71" s="132"/>
      <c r="N71" s="132"/>
      <c r="O71" s="132"/>
      <c r="P71" s="132"/>
      <c r="Q71" s="132"/>
      <c r="R71" s="133"/>
      <c r="S71" s="132"/>
      <c r="T71" s="133"/>
      <c r="U71" s="127"/>
      <c r="V71" s="128"/>
      <c r="W71" s="132"/>
      <c r="X71" s="133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</row>
    <row r="72" spans="1:46" s="14" customFormat="1" ht="51.75" customHeight="1">
      <c r="A72" s="270"/>
      <c r="B72" s="258"/>
      <c r="C72" s="191" t="s">
        <v>397</v>
      </c>
      <c r="D72" s="125">
        <v>3</v>
      </c>
      <c r="E72" s="130"/>
      <c r="F72" s="130"/>
      <c r="G72" s="130"/>
      <c r="H72" s="131">
        <f t="shared" si="19"/>
        <v>0</v>
      </c>
      <c r="I72" s="132"/>
      <c r="J72" s="132"/>
      <c r="K72" s="132"/>
      <c r="L72" s="51">
        <v>72</v>
      </c>
      <c r="M72" s="132"/>
      <c r="N72" s="132"/>
      <c r="O72" s="132"/>
      <c r="P72" s="132"/>
      <c r="Q72" s="132"/>
      <c r="R72" s="133"/>
      <c r="S72" s="132"/>
      <c r="T72" s="133"/>
      <c r="U72" s="127"/>
      <c r="V72" s="128"/>
      <c r="W72" s="132"/>
      <c r="X72" s="133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</row>
    <row r="73" spans="1:46" s="14" customFormat="1" ht="30.75" customHeight="1">
      <c r="A73" s="268" t="s">
        <v>95</v>
      </c>
      <c r="B73" s="256" t="s">
        <v>94</v>
      </c>
      <c r="C73" s="154" t="s">
        <v>190</v>
      </c>
      <c r="D73" s="125">
        <f t="shared" si="18"/>
        <v>1</v>
      </c>
      <c r="E73" s="130"/>
      <c r="F73" s="130"/>
      <c r="G73" s="130"/>
      <c r="H73" s="131">
        <f t="shared" si="19"/>
        <v>24</v>
      </c>
      <c r="I73" s="132">
        <f t="shared" ref="I73:I92" si="20">H73-J73</f>
        <v>10</v>
      </c>
      <c r="J73" s="132">
        <v>14</v>
      </c>
      <c r="K73" s="132"/>
      <c r="L73" s="132"/>
      <c r="M73" s="132"/>
      <c r="N73" s="132"/>
      <c r="O73" s="132"/>
      <c r="P73" s="132"/>
      <c r="Q73" s="132"/>
      <c r="R73" s="133"/>
      <c r="S73" s="132"/>
      <c r="T73" s="133"/>
      <c r="U73" s="127">
        <v>4</v>
      </c>
      <c r="V73" s="128">
        <v>24</v>
      </c>
      <c r="W73" s="132"/>
      <c r="X73" s="133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</row>
    <row r="74" spans="1:46" s="14" customFormat="1" ht="30.75" customHeight="1">
      <c r="A74" s="269"/>
      <c r="B74" s="257"/>
      <c r="C74" s="154" t="s">
        <v>191</v>
      </c>
      <c r="D74" s="125">
        <f t="shared" si="18"/>
        <v>1</v>
      </c>
      <c r="E74" s="130"/>
      <c r="F74" s="126">
        <v>6</v>
      </c>
      <c r="G74" s="126">
        <v>1</v>
      </c>
      <c r="H74" s="131">
        <f t="shared" si="19"/>
        <v>24</v>
      </c>
      <c r="I74" s="132">
        <f t="shared" si="20"/>
        <v>4</v>
      </c>
      <c r="J74" s="132">
        <v>20</v>
      </c>
      <c r="K74" s="132"/>
      <c r="L74" s="132"/>
      <c r="M74" s="132"/>
      <c r="N74" s="132"/>
      <c r="O74" s="132"/>
      <c r="P74" s="132"/>
      <c r="Q74" s="132"/>
      <c r="R74" s="133"/>
      <c r="S74" s="132"/>
      <c r="T74" s="133"/>
      <c r="U74" s="127">
        <v>4</v>
      </c>
      <c r="V74" s="128">
        <v>24</v>
      </c>
      <c r="W74" s="132"/>
      <c r="X74" s="133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</row>
    <row r="75" spans="1:46" s="14" customFormat="1" ht="71.25" customHeight="1">
      <c r="A75" s="269"/>
      <c r="B75" s="257"/>
      <c r="C75" s="191" t="s">
        <v>381</v>
      </c>
      <c r="D75" s="125">
        <v>1.5</v>
      </c>
      <c r="E75" s="130"/>
      <c r="F75" s="130"/>
      <c r="G75" s="130"/>
      <c r="H75" s="131">
        <f t="shared" si="19"/>
        <v>0</v>
      </c>
      <c r="I75" s="132"/>
      <c r="J75" s="132"/>
      <c r="K75" s="132"/>
      <c r="L75" s="51">
        <v>36</v>
      </c>
      <c r="M75" s="132"/>
      <c r="N75" s="132"/>
      <c r="O75" s="132"/>
      <c r="P75" s="132"/>
      <c r="Q75" s="132"/>
      <c r="R75" s="133"/>
      <c r="S75" s="132"/>
      <c r="T75" s="133"/>
      <c r="U75" s="127"/>
      <c r="V75" s="128"/>
      <c r="W75" s="132"/>
      <c r="X75" s="133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</row>
    <row r="76" spans="1:46" s="14" customFormat="1" ht="63.75" customHeight="1">
      <c r="A76" s="270"/>
      <c r="B76" s="258"/>
      <c r="C76" s="191" t="s">
        <v>382</v>
      </c>
      <c r="D76" s="125">
        <v>3</v>
      </c>
      <c r="E76" s="130"/>
      <c r="F76" s="130"/>
      <c r="G76" s="130"/>
      <c r="H76" s="131">
        <f t="shared" si="19"/>
        <v>0</v>
      </c>
      <c r="I76" s="132"/>
      <c r="J76" s="132"/>
      <c r="K76" s="132"/>
      <c r="L76" s="51">
        <v>72</v>
      </c>
      <c r="M76" s="132"/>
      <c r="N76" s="132"/>
      <c r="O76" s="132"/>
      <c r="P76" s="132"/>
      <c r="Q76" s="132"/>
      <c r="R76" s="133"/>
      <c r="S76" s="132"/>
      <c r="T76" s="133"/>
      <c r="U76" s="127"/>
      <c r="V76" s="128"/>
      <c r="W76" s="132"/>
      <c r="X76" s="133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</row>
    <row r="77" spans="1:46" s="14" customFormat="1" ht="50.25" customHeight="1">
      <c r="A77" s="268" t="s">
        <v>97</v>
      </c>
      <c r="B77" s="271" t="s">
        <v>96</v>
      </c>
      <c r="C77" s="154" t="s">
        <v>192</v>
      </c>
      <c r="D77" s="125">
        <v>0.5</v>
      </c>
      <c r="E77" s="126">
        <v>5</v>
      </c>
      <c r="F77" s="130"/>
      <c r="G77" s="130">
        <v>1</v>
      </c>
      <c r="H77" s="131">
        <f t="shared" si="19"/>
        <v>12</v>
      </c>
      <c r="I77" s="132">
        <f t="shared" si="20"/>
        <v>2</v>
      </c>
      <c r="J77" s="132">
        <v>10</v>
      </c>
      <c r="K77" s="132"/>
      <c r="L77" s="132"/>
      <c r="M77" s="132"/>
      <c r="N77" s="132"/>
      <c r="O77" s="132"/>
      <c r="P77" s="132"/>
      <c r="Q77" s="132"/>
      <c r="R77" s="133"/>
      <c r="S77" s="132"/>
      <c r="T77" s="133"/>
      <c r="U77" s="127">
        <v>2</v>
      </c>
      <c r="V77" s="128">
        <v>12</v>
      </c>
      <c r="W77" s="132"/>
      <c r="X77" s="133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</row>
    <row r="78" spans="1:46" s="14" customFormat="1" ht="42" customHeight="1">
      <c r="A78" s="269"/>
      <c r="B78" s="272"/>
      <c r="C78" s="155" t="s">
        <v>193</v>
      </c>
      <c r="D78" s="125">
        <v>0.5</v>
      </c>
      <c r="E78" s="126">
        <v>5</v>
      </c>
      <c r="F78" s="130"/>
      <c r="G78" s="130">
        <v>1</v>
      </c>
      <c r="H78" s="131">
        <f t="shared" si="19"/>
        <v>12</v>
      </c>
      <c r="I78" s="132">
        <f t="shared" si="20"/>
        <v>2</v>
      </c>
      <c r="J78" s="132">
        <v>10</v>
      </c>
      <c r="K78" s="132"/>
      <c r="L78" s="132"/>
      <c r="M78" s="132"/>
      <c r="N78" s="132"/>
      <c r="O78" s="132"/>
      <c r="P78" s="132"/>
      <c r="Q78" s="132"/>
      <c r="R78" s="133"/>
      <c r="S78" s="132"/>
      <c r="T78" s="133"/>
      <c r="U78" s="127">
        <v>2</v>
      </c>
      <c r="V78" s="128">
        <v>12</v>
      </c>
      <c r="W78" s="132"/>
      <c r="X78" s="133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</row>
    <row r="79" spans="1:46" s="14" customFormat="1" ht="16.5" customHeight="1">
      <c r="A79" s="269"/>
      <c r="B79" s="272"/>
      <c r="C79" s="57" t="s">
        <v>194</v>
      </c>
      <c r="D79" s="125">
        <f t="shared" si="18"/>
        <v>1</v>
      </c>
      <c r="E79" s="126"/>
      <c r="F79" s="130"/>
      <c r="G79" s="130"/>
      <c r="H79" s="131">
        <f t="shared" si="19"/>
        <v>24</v>
      </c>
      <c r="I79" s="132">
        <f t="shared" si="20"/>
        <v>0</v>
      </c>
      <c r="J79" s="130">
        <v>24</v>
      </c>
      <c r="K79" s="130"/>
      <c r="L79" s="130"/>
      <c r="M79" s="130"/>
      <c r="N79" s="130"/>
      <c r="O79" s="130"/>
      <c r="P79" s="130"/>
      <c r="Q79" s="130"/>
      <c r="R79" s="133"/>
      <c r="S79" s="132"/>
      <c r="T79" s="128"/>
      <c r="U79" s="127">
        <v>4</v>
      </c>
      <c r="V79" s="128">
        <v>24</v>
      </c>
      <c r="W79" s="127"/>
      <c r="X79" s="128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</row>
    <row r="80" spans="1:46" s="14" customFormat="1" ht="40.5" customHeight="1">
      <c r="A80" s="269"/>
      <c r="B80" s="272"/>
      <c r="C80" s="191" t="s">
        <v>383</v>
      </c>
      <c r="D80" s="125">
        <v>1.5</v>
      </c>
      <c r="E80" s="130"/>
      <c r="F80" s="130"/>
      <c r="G80" s="130"/>
      <c r="H80" s="131">
        <f t="shared" si="19"/>
        <v>0</v>
      </c>
      <c r="I80" s="132"/>
      <c r="J80" s="130"/>
      <c r="K80" s="130"/>
      <c r="L80" s="52">
        <v>36</v>
      </c>
      <c r="M80" s="130"/>
      <c r="N80" s="130"/>
      <c r="O80" s="130"/>
      <c r="P80" s="130"/>
      <c r="Q80" s="130"/>
      <c r="R80" s="133"/>
      <c r="S80" s="132"/>
      <c r="T80" s="128"/>
      <c r="U80" s="127"/>
      <c r="V80" s="128"/>
      <c r="W80" s="127"/>
      <c r="X80" s="128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</row>
    <row r="81" spans="1:44" s="14" customFormat="1" ht="42.75" customHeight="1">
      <c r="A81" s="270"/>
      <c r="B81" s="272"/>
      <c r="C81" s="191" t="s">
        <v>384</v>
      </c>
      <c r="D81" s="125">
        <v>3</v>
      </c>
      <c r="E81" s="130"/>
      <c r="F81" s="130"/>
      <c r="G81" s="130"/>
      <c r="H81" s="131">
        <f t="shared" si="19"/>
        <v>0</v>
      </c>
      <c r="I81" s="132"/>
      <c r="J81" s="130"/>
      <c r="K81" s="130"/>
      <c r="L81" s="51">
        <v>72</v>
      </c>
      <c r="M81" s="130"/>
      <c r="N81" s="130"/>
      <c r="O81" s="130"/>
      <c r="P81" s="130"/>
      <c r="Q81" s="130"/>
      <c r="R81" s="133"/>
      <c r="S81" s="132"/>
      <c r="T81" s="128"/>
      <c r="U81" s="127"/>
      <c r="V81" s="128"/>
      <c r="W81" s="127"/>
      <c r="X81" s="128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</row>
    <row r="82" spans="1:44" s="14" customFormat="1" ht="38.25" customHeight="1">
      <c r="A82" s="268" t="s">
        <v>73</v>
      </c>
      <c r="B82" s="256" t="s">
        <v>100</v>
      </c>
      <c r="C82" s="154" t="s">
        <v>195</v>
      </c>
      <c r="D82" s="125">
        <v>0.5</v>
      </c>
      <c r="E82" s="130"/>
      <c r="F82" s="130"/>
      <c r="G82" s="130"/>
      <c r="H82" s="131">
        <f t="shared" si="19"/>
        <v>12</v>
      </c>
      <c r="I82" s="132">
        <f t="shared" si="20"/>
        <v>6</v>
      </c>
      <c r="J82" s="132">
        <v>6</v>
      </c>
      <c r="K82" s="132"/>
      <c r="L82" s="132"/>
      <c r="M82" s="132"/>
      <c r="N82" s="132"/>
      <c r="O82" s="132"/>
      <c r="P82" s="132"/>
      <c r="Q82" s="132"/>
      <c r="R82" s="133"/>
      <c r="S82" s="132"/>
      <c r="T82" s="133"/>
      <c r="U82" s="127"/>
      <c r="V82" s="128"/>
      <c r="W82" s="132">
        <v>2</v>
      </c>
      <c r="X82" s="133">
        <v>12</v>
      </c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</row>
    <row r="83" spans="1:44" s="14" customFormat="1" ht="42" customHeight="1">
      <c r="A83" s="269"/>
      <c r="B83" s="257"/>
      <c r="C83" s="154" t="s">
        <v>196</v>
      </c>
      <c r="D83" s="125">
        <v>1</v>
      </c>
      <c r="E83" s="130"/>
      <c r="F83" s="130"/>
      <c r="G83" s="130"/>
      <c r="H83" s="131">
        <f t="shared" si="19"/>
        <v>24</v>
      </c>
      <c r="I83" s="132">
        <f t="shared" si="20"/>
        <v>18</v>
      </c>
      <c r="J83" s="132">
        <v>6</v>
      </c>
      <c r="K83" s="132">
        <v>20</v>
      </c>
      <c r="L83" s="132"/>
      <c r="M83" s="132"/>
      <c r="N83" s="132"/>
      <c r="O83" s="132"/>
      <c r="P83" s="132"/>
      <c r="Q83" s="132"/>
      <c r="R83" s="133"/>
      <c r="S83" s="132"/>
      <c r="T83" s="133"/>
      <c r="U83" s="127"/>
      <c r="V83" s="128"/>
      <c r="W83" s="132">
        <v>4</v>
      </c>
      <c r="X83" s="133">
        <v>24</v>
      </c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</row>
    <row r="84" spans="1:44" s="14" customFormat="1" ht="41.25" customHeight="1">
      <c r="A84" s="269"/>
      <c r="B84" s="257"/>
      <c r="C84" s="154" t="s">
        <v>197</v>
      </c>
      <c r="D84" s="125">
        <v>0.5</v>
      </c>
      <c r="E84" s="126">
        <v>6</v>
      </c>
      <c r="F84" s="130"/>
      <c r="G84" s="130"/>
      <c r="H84" s="131">
        <f t="shared" si="19"/>
        <v>12</v>
      </c>
      <c r="I84" s="132">
        <f t="shared" si="20"/>
        <v>6</v>
      </c>
      <c r="J84" s="132">
        <v>6</v>
      </c>
      <c r="K84" s="132"/>
      <c r="L84" s="132"/>
      <c r="M84" s="132"/>
      <c r="N84" s="132"/>
      <c r="O84" s="132"/>
      <c r="P84" s="132"/>
      <c r="Q84" s="132"/>
      <c r="R84" s="133"/>
      <c r="S84" s="132"/>
      <c r="T84" s="133"/>
      <c r="U84" s="127"/>
      <c r="V84" s="128"/>
      <c r="W84" s="132">
        <v>2</v>
      </c>
      <c r="X84" s="133">
        <v>12</v>
      </c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</row>
    <row r="85" spans="1:44" s="14" customFormat="1" ht="39.75" customHeight="1">
      <c r="A85" s="269"/>
      <c r="B85" s="257"/>
      <c r="C85" s="155" t="s">
        <v>198</v>
      </c>
      <c r="D85" s="125">
        <v>0.5</v>
      </c>
      <c r="E85" s="126"/>
      <c r="F85" s="130"/>
      <c r="G85" s="130"/>
      <c r="H85" s="131">
        <f t="shared" si="19"/>
        <v>12</v>
      </c>
      <c r="I85" s="132">
        <f t="shared" si="20"/>
        <v>6</v>
      </c>
      <c r="J85" s="132">
        <v>6</v>
      </c>
      <c r="K85" s="132"/>
      <c r="L85" s="132"/>
      <c r="M85" s="132"/>
      <c r="N85" s="132"/>
      <c r="O85" s="132"/>
      <c r="P85" s="132"/>
      <c r="Q85" s="132"/>
      <c r="R85" s="133"/>
      <c r="S85" s="132"/>
      <c r="T85" s="133"/>
      <c r="U85" s="127"/>
      <c r="V85" s="128"/>
      <c r="W85" s="132">
        <v>2</v>
      </c>
      <c r="X85" s="133">
        <v>12</v>
      </c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</row>
    <row r="86" spans="1:44" s="14" customFormat="1" ht="27" customHeight="1">
      <c r="A86" s="269"/>
      <c r="B86" s="257"/>
      <c r="C86" s="191" t="s">
        <v>385</v>
      </c>
      <c r="D86" s="125">
        <v>1.5</v>
      </c>
      <c r="E86" s="130"/>
      <c r="F86" s="130"/>
      <c r="G86" s="130"/>
      <c r="H86" s="131">
        <f t="shared" si="19"/>
        <v>0</v>
      </c>
      <c r="I86" s="132"/>
      <c r="J86" s="132"/>
      <c r="K86" s="132"/>
      <c r="L86" s="51">
        <v>36</v>
      </c>
      <c r="M86" s="132"/>
      <c r="N86" s="132"/>
      <c r="O86" s="132"/>
      <c r="P86" s="132"/>
      <c r="Q86" s="132"/>
      <c r="R86" s="133"/>
      <c r="S86" s="132"/>
      <c r="T86" s="133"/>
      <c r="U86" s="127"/>
      <c r="V86" s="128"/>
      <c r="W86" s="132"/>
      <c r="X86" s="133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</row>
    <row r="87" spans="1:44" s="14" customFormat="1" ht="39.75" customHeight="1">
      <c r="A87" s="270"/>
      <c r="B87" s="258"/>
      <c r="C87" s="191" t="s">
        <v>386</v>
      </c>
      <c r="D87" s="125">
        <v>3</v>
      </c>
      <c r="E87" s="130"/>
      <c r="F87" s="130"/>
      <c r="G87" s="130"/>
      <c r="H87" s="131">
        <f t="shared" si="19"/>
        <v>0</v>
      </c>
      <c r="I87" s="132"/>
      <c r="J87" s="132"/>
      <c r="K87" s="132"/>
      <c r="L87" s="51">
        <v>72</v>
      </c>
      <c r="M87" s="132"/>
      <c r="N87" s="132"/>
      <c r="O87" s="132"/>
      <c r="P87" s="132"/>
      <c r="Q87" s="132"/>
      <c r="R87" s="133"/>
      <c r="S87" s="132"/>
      <c r="T87" s="133"/>
      <c r="U87" s="127"/>
      <c r="V87" s="128"/>
      <c r="W87" s="132"/>
      <c r="X87" s="133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</row>
    <row r="88" spans="1:44" s="14" customFormat="1" ht="43.5" customHeight="1">
      <c r="A88" s="268" t="s">
        <v>74</v>
      </c>
      <c r="B88" s="271" t="s">
        <v>99</v>
      </c>
      <c r="C88" s="154" t="s">
        <v>199</v>
      </c>
      <c r="D88" s="125">
        <v>1</v>
      </c>
      <c r="E88" s="130"/>
      <c r="F88" s="130"/>
      <c r="G88" s="130"/>
      <c r="H88" s="131">
        <f t="shared" si="19"/>
        <v>24</v>
      </c>
      <c r="I88" s="132">
        <f t="shared" si="20"/>
        <v>8</v>
      </c>
      <c r="J88" s="132">
        <v>16</v>
      </c>
      <c r="K88" s="132"/>
      <c r="L88" s="132"/>
      <c r="M88" s="132"/>
      <c r="N88" s="132"/>
      <c r="O88" s="132"/>
      <c r="P88" s="132"/>
      <c r="Q88" s="132"/>
      <c r="R88" s="133"/>
      <c r="S88" s="132"/>
      <c r="T88" s="133"/>
      <c r="U88" s="127"/>
      <c r="V88" s="128"/>
      <c r="W88" s="132">
        <v>4</v>
      </c>
      <c r="X88" s="133">
        <v>24</v>
      </c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</row>
    <row r="89" spans="1:44" s="14" customFormat="1" ht="27.75" customHeight="1">
      <c r="A89" s="269"/>
      <c r="B89" s="271"/>
      <c r="C89" s="154" t="s">
        <v>200</v>
      </c>
      <c r="D89" s="125">
        <v>0.5</v>
      </c>
      <c r="E89" s="130"/>
      <c r="F89" s="130"/>
      <c r="G89" s="130"/>
      <c r="H89" s="131">
        <f t="shared" si="19"/>
        <v>12</v>
      </c>
      <c r="I89" s="132">
        <f t="shared" si="20"/>
        <v>6</v>
      </c>
      <c r="J89" s="132">
        <v>6</v>
      </c>
      <c r="K89" s="132"/>
      <c r="L89" s="132"/>
      <c r="M89" s="132"/>
      <c r="N89" s="132"/>
      <c r="O89" s="132"/>
      <c r="P89" s="132"/>
      <c r="Q89" s="132"/>
      <c r="R89" s="133"/>
      <c r="S89" s="132"/>
      <c r="T89" s="133"/>
      <c r="U89" s="127"/>
      <c r="V89" s="128"/>
      <c r="W89" s="132">
        <v>2</v>
      </c>
      <c r="X89" s="133">
        <v>12</v>
      </c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</row>
    <row r="90" spans="1:44" s="14" customFormat="1" ht="39.75" customHeight="1">
      <c r="A90" s="269"/>
      <c r="B90" s="271"/>
      <c r="C90" s="177" t="s">
        <v>201</v>
      </c>
      <c r="D90" s="125">
        <v>1</v>
      </c>
      <c r="E90" s="130"/>
      <c r="F90" s="130"/>
      <c r="G90" s="130"/>
      <c r="H90" s="131">
        <f t="shared" si="19"/>
        <v>24</v>
      </c>
      <c r="I90" s="132">
        <f t="shared" si="20"/>
        <v>12</v>
      </c>
      <c r="J90" s="132">
        <v>12</v>
      </c>
      <c r="K90" s="132"/>
      <c r="L90" s="132"/>
      <c r="M90" s="132"/>
      <c r="N90" s="132"/>
      <c r="O90" s="132"/>
      <c r="P90" s="132"/>
      <c r="Q90" s="132"/>
      <c r="R90" s="133"/>
      <c r="S90" s="132"/>
      <c r="T90" s="133"/>
      <c r="U90" s="127"/>
      <c r="V90" s="128"/>
      <c r="W90" s="132">
        <v>4</v>
      </c>
      <c r="X90" s="133">
        <v>24</v>
      </c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</row>
    <row r="91" spans="1:44" s="14" customFormat="1" ht="39.75" customHeight="1">
      <c r="A91" s="269"/>
      <c r="B91" s="271"/>
      <c r="C91" s="154" t="s">
        <v>202</v>
      </c>
      <c r="D91" s="125">
        <v>0.5</v>
      </c>
      <c r="E91" s="126"/>
      <c r="F91" s="130"/>
      <c r="G91" s="130">
        <v>1</v>
      </c>
      <c r="H91" s="131">
        <f t="shared" si="19"/>
        <v>12</v>
      </c>
      <c r="I91" s="132">
        <f t="shared" si="20"/>
        <v>8</v>
      </c>
      <c r="J91" s="132">
        <v>4</v>
      </c>
      <c r="K91" s="132"/>
      <c r="L91" s="132"/>
      <c r="M91" s="132"/>
      <c r="N91" s="132"/>
      <c r="O91" s="132"/>
      <c r="P91" s="132"/>
      <c r="Q91" s="132"/>
      <c r="R91" s="133"/>
      <c r="S91" s="132"/>
      <c r="T91" s="133"/>
      <c r="U91" s="127"/>
      <c r="V91" s="128"/>
      <c r="W91" s="132">
        <v>2</v>
      </c>
      <c r="X91" s="133">
        <v>12</v>
      </c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</row>
    <row r="92" spans="1:44" s="14" customFormat="1" ht="44.25" customHeight="1">
      <c r="A92" s="269"/>
      <c r="B92" s="271"/>
      <c r="C92" s="154" t="s">
        <v>203</v>
      </c>
      <c r="D92" s="125">
        <v>0.5</v>
      </c>
      <c r="E92" s="126">
        <v>6</v>
      </c>
      <c r="F92" s="130"/>
      <c r="G92" s="130">
        <v>1</v>
      </c>
      <c r="H92" s="131">
        <f t="shared" si="19"/>
        <v>12</v>
      </c>
      <c r="I92" s="132">
        <f t="shared" si="20"/>
        <v>8</v>
      </c>
      <c r="J92" s="132">
        <v>4</v>
      </c>
      <c r="K92" s="132"/>
      <c r="L92" s="132"/>
      <c r="M92" s="132"/>
      <c r="N92" s="132"/>
      <c r="O92" s="132"/>
      <c r="P92" s="132"/>
      <c r="Q92" s="132"/>
      <c r="R92" s="133"/>
      <c r="S92" s="132"/>
      <c r="T92" s="133"/>
      <c r="U92" s="127"/>
      <c r="V92" s="128"/>
      <c r="W92" s="132">
        <v>2</v>
      </c>
      <c r="X92" s="133">
        <v>12</v>
      </c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</row>
    <row r="93" spans="1:44" s="14" customFormat="1" ht="49.5" customHeight="1">
      <c r="A93" s="269"/>
      <c r="B93" s="271"/>
      <c r="C93" s="191" t="s">
        <v>387</v>
      </c>
      <c r="D93" s="125">
        <v>1.5</v>
      </c>
      <c r="E93" s="130"/>
      <c r="F93" s="130"/>
      <c r="G93" s="130"/>
      <c r="H93" s="131">
        <f t="shared" si="19"/>
        <v>0</v>
      </c>
      <c r="I93" s="132"/>
      <c r="J93" s="132"/>
      <c r="K93" s="132"/>
      <c r="L93" s="51">
        <v>36</v>
      </c>
      <c r="M93" s="132"/>
      <c r="N93" s="132"/>
      <c r="O93" s="132"/>
      <c r="P93" s="132"/>
      <c r="Q93" s="132"/>
      <c r="R93" s="133"/>
      <c r="S93" s="132"/>
      <c r="T93" s="133"/>
      <c r="U93" s="127"/>
      <c r="V93" s="128"/>
      <c r="W93" s="132"/>
      <c r="X93" s="133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</row>
    <row r="94" spans="1:44" s="14" customFormat="1" ht="54" customHeight="1">
      <c r="A94" s="270"/>
      <c r="B94" s="271"/>
      <c r="C94" s="191" t="s">
        <v>388</v>
      </c>
      <c r="D94" s="125">
        <v>4.5</v>
      </c>
      <c r="E94" s="130"/>
      <c r="F94" s="130"/>
      <c r="G94" s="130"/>
      <c r="H94" s="131">
        <f t="shared" si="19"/>
        <v>0</v>
      </c>
      <c r="I94" s="132"/>
      <c r="J94" s="132"/>
      <c r="K94" s="132"/>
      <c r="L94" s="51">
        <v>108</v>
      </c>
      <c r="M94" s="132"/>
      <c r="N94" s="132"/>
      <c r="O94" s="132"/>
      <c r="P94" s="132"/>
      <c r="Q94" s="132"/>
      <c r="R94" s="133"/>
      <c r="S94" s="132"/>
      <c r="T94" s="133"/>
      <c r="U94" s="127"/>
      <c r="V94" s="128"/>
      <c r="W94" s="132"/>
      <c r="X94" s="133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</row>
    <row r="95" spans="1:44" s="14" customFormat="1" ht="27" customHeight="1">
      <c r="A95" s="193"/>
      <c r="B95" s="154"/>
      <c r="C95" s="56" t="s">
        <v>357</v>
      </c>
      <c r="D95" s="125">
        <v>3</v>
      </c>
      <c r="E95" s="130"/>
      <c r="F95" s="130"/>
      <c r="G95" s="130"/>
      <c r="H95" s="131">
        <f t="shared" si="19"/>
        <v>0</v>
      </c>
      <c r="I95" s="132"/>
      <c r="J95" s="132"/>
      <c r="K95" s="132"/>
      <c r="L95" s="51">
        <v>72</v>
      </c>
      <c r="M95" s="132"/>
      <c r="N95" s="132"/>
      <c r="O95" s="132"/>
      <c r="P95" s="132"/>
      <c r="Q95" s="132"/>
      <c r="R95" s="133"/>
      <c r="S95" s="132"/>
      <c r="T95" s="133"/>
      <c r="U95" s="127"/>
      <c r="V95" s="128"/>
      <c r="W95" s="132"/>
      <c r="X95" s="133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</row>
    <row r="96" spans="1:44" s="14" customFormat="1" ht="37.5" customHeight="1">
      <c r="A96" s="193"/>
      <c r="B96" s="154"/>
      <c r="C96" s="56" t="s">
        <v>358</v>
      </c>
      <c r="D96" s="125">
        <v>9</v>
      </c>
      <c r="E96" s="130"/>
      <c r="F96" s="130"/>
      <c r="G96" s="130"/>
      <c r="H96" s="131">
        <f t="shared" si="19"/>
        <v>0</v>
      </c>
      <c r="I96" s="132"/>
      <c r="J96" s="132"/>
      <c r="K96" s="132"/>
      <c r="L96" s="51">
        <v>216</v>
      </c>
      <c r="M96" s="132"/>
      <c r="N96" s="132"/>
      <c r="O96" s="132"/>
      <c r="P96" s="132"/>
      <c r="Q96" s="132"/>
      <c r="R96" s="133"/>
      <c r="S96" s="132"/>
      <c r="T96" s="133"/>
      <c r="U96" s="127"/>
      <c r="V96" s="128"/>
      <c r="W96" s="132"/>
      <c r="X96" s="133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</row>
    <row r="97" spans="1:46" ht="36" customHeight="1">
      <c r="A97" s="175" t="s">
        <v>83</v>
      </c>
      <c r="B97" s="175" t="s">
        <v>82</v>
      </c>
      <c r="C97" s="175" t="s">
        <v>82</v>
      </c>
      <c r="D97" s="176"/>
      <c r="E97" s="176"/>
      <c r="F97" s="176"/>
      <c r="G97" s="176"/>
      <c r="H97" s="131"/>
      <c r="I97" s="176"/>
      <c r="J97" s="176"/>
      <c r="K97" s="176"/>
      <c r="L97" s="176"/>
      <c r="M97" s="176"/>
      <c r="N97" s="176"/>
      <c r="O97" s="176"/>
      <c r="P97" s="176"/>
      <c r="Q97" s="176"/>
      <c r="R97" s="133"/>
      <c r="S97" s="132"/>
      <c r="T97" s="133"/>
      <c r="U97" s="127"/>
      <c r="V97" s="128"/>
      <c r="W97" s="132"/>
      <c r="X97" s="133"/>
    </row>
    <row r="98" spans="1:46" ht="29.25" customHeight="1">
      <c r="A98" s="321" t="s">
        <v>83</v>
      </c>
      <c r="B98" s="256" t="s">
        <v>362</v>
      </c>
      <c r="C98" s="53" t="s">
        <v>423</v>
      </c>
      <c r="D98" s="157">
        <v>0.5</v>
      </c>
      <c r="E98" s="157"/>
      <c r="F98" s="157"/>
      <c r="G98" s="157"/>
      <c r="H98" s="131">
        <f t="shared" si="19"/>
        <v>12</v>
      </c>
      <c r="I98" s="132"/>
      <c r="J98" s="2">
        <v>12</v>
      </c>
      <c r="K98" s="2"/>
      <c r="L98" s="2"/>
      <c r="M98" s="2"/>
      <c r="N98" s="23"/>
      <c r="O98" s="23"/>
      <c r="P98" s="23"/>
      <c r="Q98" s="23"/>
      <c r="R98" s="31"/>
      <c r="S98" s="23"/>
      <c r="T98" s="31"/>
      <c r="U98" s="23"/>
      <c r="V98" s="31"/>
      <c r="W98" s="23">
        <v>2</v>
      </c>
      <c r="X98" s="31">
        <v>12</v>
      </c>
    </row>
    <row r="99" spans="1:46" ht="37.5" customHeight="1">
      <c r="A99" s="321"/>
      <c r="B99" s="257"/>
      <c r="C99" s="53" t="s">
        <v>421</v>
      </c>
      <c r="D99" s="187">
        <v>0.5</v>
      </c>
      <c r="E99" s="187"/>
      <c r="F99" s="187"/>
      <c r="G99" s="187"/>
      <c r="H99" s="131">
        <f t="shared" ref="H99" si="21">N99+P99+R99+T99+V99+X99</f>
        <v>12</v>
      </c>
      <c r="I99" s="132"/>
      <c r="J99" s="2">
        <v>12</v>
      </c>
      <c r="K99" s="2"/>
      <c r="L99" s="2"/>
      <c r="M99" s="2"/>
      <c r="N99" s="23"/>
      <c r="O99" s="23"/>
      <c r="P99" s="23"/>
      <c r="Q99" s="23"/>
      <c r="R99" s="31"/>
      <c r="S99" s="23"/>
      <c r="T99" s="31"/>
      <c r="U99" s="23"/>
      <c r="V99" s="31"/>
      <c r="W99" s="23">
        <v>2</v>
      </c>
      <c r="X99" s="31">
        <v>12</v>
      </c>
    </row>
    <row r="100" spans="1:46" s="46" customFormat="1" ht="39" customHeight="1">
      <c r="A100" s="322"/>
      <c r="B100" s="258"/>
      <c r="C100" s="55" t="s">
        <v>411</v>
      </c>
      <c r="D100" s="42">
        <v>1.5</v>
      </c>
      <c r="E100" s="42"/>
      <c r="F100" s="42"/>
      <c r="G100" s="42"/>
      <c r="H100" s="131">
        <f t="shared" si="19"/>
        <v>0</v>
      </c>
      <c r="I100" s="132"/>
      <c r="J100" s="41"/>
      <c r="K100" s="41"/>
      <c r="L100" s="143">
        <v>36</v>
      </c>
      <c r="M100" s="2"/>
      <c r="N100" s="23"/>
      <c r="O100" s="23"/>
      <c r="P100" s="23"/>
      <c r="Q100" s="23"/>
      <c r="R100" s="31"/>
      <c r="S100" s="23"/>
      <c r="T100" s="31"/>
      <c r="U100" s="23"/>
      <c r="V100" s="31"/>
      <c r="W100" s="23"/>
      <c r="X100" s="31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/>
      <c r="AT100"/>
    </row>
    <row r="101" spans="1:46" s="46" customFormat="1" ht="31.5" customHeight="1">
      <c r="A101" s="320" t="s">
        <v>422</v>
      </c>
      <c r="B101" s="256" t="s">
        <v>390</v>
      </c>
      <c r="C101" s="53" t="s">
        <v>434</v>
      </c>
      <c r="D101" s="42">
        <v>0.5</v>
      </c>
      <c r="E101" s="42"/>
      <c r="F101" s="42"/>
      <c r="G101" s="42"/>
      <c r="H101" s="131">
        <f t="shared" si="19"/>
        <v>12</v>
      </c>
      <c r="I101" s="132"/>
      <c r="J101" s="41">
        <v>12</v>
      </c>
      <c r="K101" s="41"/>
      <c r="L101" s="143"/>
      <c r="M101" s="2"/>
      <c r="N101" s="23"/>
      <c r="O101" s="23"/>
      <c r="P101" s="23"/>
      <c r="Q101" s="23"/>
      <c r="R101" s="31"/>
      <c r="S101" s="23"/>
      <c r="T101" s="31"/>
      <c r="U101" s="23"/>
      <c r="V101" s="31"/>
      <c r="W101" s="23">
        <v>2</v>
      </c>
      <c r="X101" s="31">
        <v>12</v>
      </c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/>
      <c r="AT101"/>
    </row>
    <row r="102" spans="1:46" s="46" customFormat="1" ht="31.5" customHeight="1">
      <c r="A102" s="321"/>
      <c r="B102" s="257"/>
      <c r="C102" s="186" t="s">
        <v>435</v>
      </c>
      <c r="D102" s="42">
        <v>0.5</v>
      </c>
      <c r="E102" s="42"/>
      <c r="F102" s="42"/>
      <c r="G102" s="42"/>
      <c r="H102" s="131">
        <f t="shared" ref="H102" si="22">N102+P102+R102+T102+V102+X102</f>
        <v>12</v>
      </c>
      <c r="I102" s="132"/>
      <c r="J102" s="41">
        <v>12</v>
      </c>
      <c r="K102" s="41"/>
      <c r="L102" s="143"/>
      <c r="M102" s="2"/>
      <c r="N102" s="23"/>
      <c r="O102" s="23"/>
      <c r="P102" s="23"/>
      <c r="Q102" s="23"/>
      <c r="R102" s="31"/>
      <c r="S102" s="23"/>
      <c r="T102" s="31"/>
      <c r="U102" s="23"/>
      <c r="V102" s="31"/>
      <c r="W102" s="23">
        <v>2</v>
      </c>
      <c r="X102" s="31">
        <v>12</v>
      </c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/>
      <c r="AT102"/>
    </row>
    <row r="103" spans="1:46" s="46" customFormat="1" ht="36.75" customHeight="1">
      <c r="A103" s="322"/>
      <c r="B103" s="258"/>
      <c r="C103" s="55" t="s">
        <v>389</v>
      </c>
      <c r="D103" s="42">
        <v>1.5</v>
      </c>
      <c r="E103" s="42"/>
      <c r="F103" s="42"/>
      <c r="G103" s="42"/>
      <c r="H103" s="131"/>
      <c r="I103" s="132"/>
      <c r="J103" s="41"/>
      <c r="K103" s="41"/>
      <c r="L103" s="143">
        <v>36</v>
      </c>
      <c r="M103" s="2"/>
      <c r="N103" s="23"/>
      <c r="O103" s="23"/>
      <c r="P103" s="23"/>
      <c r="Q103" s="23"/>
      <c r="R103" s="31"/>
      <c r="S103" s="23"/>
      <c r="T103" s="31"/>
      <c r="U103" s="23"/>
      <c r="V103" s="31"/>
      <c r="W103" s="23"/>
      <c r="X103" s="31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/>
      <c r="AT103"/>
    </row>
    <row r="104" spans="1:46" s="46" customFormat="1" ht="25.5" customHeight="1">
      <c r="A104" s="327" t="s">
        <v>75</v>
      </c>
      <c r="B104" s="160" t="s">
        <v>77</v>
      </c>
      <c r="C104" s="27" t="s">
        <v>77</v>
      </c>
      <c r="D104" s="42">
        <v>7</v>
      </c>
      <c r="E104" s="42"/>
      <c r="F104" s="42"/>
      <c r="G104" s="42"/>
      <c r="H104" s="131"/>
      <c r="I104" s="132"/>
      <c r="J104" s="41"/>
      <c r="K104" s="41"/>
      <c r="L104" s="2"/>
      <c r="M104" s="2"/>
      <c r="N104" s="23"/>
      <c r="O104" s="23"/>
      <c r="P104" s="23"/>
      <c r="Q104" s="23"/>
      <c r="R104" s="31"/>
      <c r="S104" s="23"/>
      <c r="T104" s="31"/>
      <c r="U104" s="23"/>
      <c r="V104" s="31"/>
      <c r="W104" s="23"/>
      <c r="X104" s="31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/>
      <c r="AT104"/>
    </row>
    <row r="105" spans="1:46" s="46" customFormat="1" ht="28.5" customHeight="1">
      <c r="A105" s="327"/>
      <c r="B105" s="160"/>
      <c r="C105" s="27" t="s">
        <v>84</v>
      </c>
      <c r="D105" s="42">
        <v>72</v>
      </c>
      <c r="E105" s="42"/>
      <c r="F105" s="42"/>
      <c r="G105" s="42"/>
      <c r="H105" s="131"/>
      <c r="I105" s="132"/>
      <c r="J105" s="41"/>
      <c r="K105" s="41"/>
      <c r="L105" s="2"/>
      <c r="M105" s="2"/>
      <c r="N105" s="23"/>
      <c r="O105" s="23"/>
      <c r="P105" s="23"/>
      <c r="Q105" s="23"/>
      <c r="R105" s="31"/>
      <c r="S105" s="23"/>
      <c r="T105" s="31"/>
      <c r="U105" s="23"/>
      <c r="V105" s="31"/>
      <c r="W105" s="23"/>
      <c r="X105" s="31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/>
      <c r="AT105"/>
    </row>
    <row r="106" spans="1:46" s="46" customFormat="1" ht="21.75" customHeight="1">
      <c r="A106" s="327" t="s">
        <v>76</v>
      </c>
      <c r="B106" s="27" t="s">
        <v>78</v>
      </c>
      <c r="C106" s="27" t="s">
        <v>78</v>
      </c>
      <c r="D106" s="42">
        <v>2</v>
      </c>
      <c r="E106" s="42"/>
      <c r="F106" s="42"/>
      <c r="G106" s="42"/>
      <c r="H106" s="131"/>
      <c r="I106" s="132"/>
      <c r="J106" s="131"/>
      <c r="K106" s="131"/>
      <c r="L106" s="2"/>
      <c r="M106" s="2"/>
      <c r="N106" s="23"/>
      <c r="O106" s="23"/>
      <c r="P106" s="23"/>
      <c r="Q106" s="23"/>
      <c r="R106" s="31"/>
      <c r="S106" s="23"/>
      <c r="T106" s="31"/>
      <c r="U106" s="23"/>
      <c r="V106" s="31"/>
      <c r="W106" s="23"/>
      <c r="X106" s="31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/>
      <c r="AT106"/>
    </row>
    <row r="107" spans="1:46" s="46" customFormat="1">
      <c r="A107" s="159" t="s">
        <v>20</v>
      </c>
      <c r="B107" s="107" t="s">
        <v>79</v>
      </c>
      <c r="C107" s="106" t="s">
        <v>152</v>
      </c>
      <c r="D107" s="33">
        <v>4</v>
      </c>
      <c r="E107" s="33"/>
      <c r="F107" s="33"/>
      <c r="G107" s="33"/>
      <c r="H107" s="131"/>
      <c r="I107" s="132"/>
      <c r="J107" s="34"/>
      <c r="K107" s="34"/>
      <c r="L107" s="34"/>
      <c r="M107" s="34"/>
      <c r="N107" s="34"/>
      <c r="O107" s="34"/>
      <c r="P107" s="34"/>
      <c r="Q107" s="34"/>
      <c r="R107" s="109"/>
      <c r="S107" s="34"/>
      <c r="T107" s="109"/>
      <c r="U107" s="34"/>
      <c r="V107" s="109"/>
      <c r="W107" s="34"/>
      <c r="X107" s="10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/>
      <c r="AT107"/>
    </row>
    <row r="108" spans="1:46" s="46" customFormat="1">
      <c r="A108" s="162" t="s">
        <v>21</v>
      </c>
      <c r="B108" s="165" t="s">
        <v>80</v>
      </c>
      <c r="C108" s="106" t="s">
        <v>151</v>
      </c>
      <c r="D108" s="33">
        <v>5</v>
      </c>
      <c r="E108" s="33"/>
      <c r="F108" s="33"/>
      <c r="G108" s="33"/>
      <c r="H108" s="131"/>
      <c r="I108" s="132"/>
      <c r="J108" s="34"/>
      <c r="K108" s="34"/>
      <c r="L108" s="34"/>
      <c r="M108" s="34"/>
      <c r="N108" s="34"/>
      <c r="O108" s="34"/>
      <c r="P108" s="34"/>
      <c r="Q108" s="34"/>
      <c r="R108" s="109"/>
      <c r="S108" s="34"/>
      <c r="T108" s="109"/>
      <c r="U108" s="34"/>
      <c r="V108" s="109"/>
      <c r="W108" s="34"/>
      <c r="X108" s="10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/>
      <c r="AT108"/>
    </row>
    <row r="109" spans="1:46" s="46" customFormat="1" ht="24">
      <c r="A109" s="166" t="s">
        <v>178</v>
      </c>
      <c r="B109" s="163" t="s">
        <v>204</v>
      </c>
      <c r="C109" s="164"/>
      <c r="D109" s="33"/>
      <c r="E109" s="33"/>
      <c r="F109" s="33"/>
      <c r="G109" s="33"/>
      <c r="H109" s="131"/>
      <c r="I109" s="132"/>
      <c r="J109" s="34"/>
      <c r="K109" s="34"/>
      <c r="L109" s="34"/>
      <c r="M109" s="34"/>
      <c r="N109" s="19"/>
      <c r="O109" s="19"/>
      <c r="P109" s="19"/>
      <c r="Q109" s="34"/>
      <c r="R109" s="109"/>
      <c r="S109" s="34"/>
      <c r="T109" s="150"/>
      <c r="U109" s="34"/>
      <c r="V109" s="109"/>
      <c r="W109" s="19">
        <v>4</v>
      </c>
      <c r="X109" s="150">
        <v>24</v>
      </c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/>
      <c r="AT109"/>
    </row>
    <row r="110" spans="1:46" s="46" customFormat="1" ht="22.5" customHeight="1">
      <c r="A110" s="167" t="s">
        <v>179</v>
      </c>
      <c r="B110" s="161" t="s">
        <v>370</v>
      </c>
      <c r="C110" s="106"/>
      <c r="D110" s="33"/>
      <c r="E110" s="33"/>
      <c r="F110" s="33"/>
      <c r="G110" s="33"/>
      <c r="H110" s="131"/>
      <c r="I110" s="132"/>
      <c r="J110" s="34"/>
      <c r="K110" s="34"/>
      <c r="L110" s="34"/>
      <c r="M110" s="34"/>
      <c r="N110" s="19"/>
      <c r="O110" s="19"/>
      <c r="P110" s="19"/>
      <c r="Q110" s="34"/>
      <c r="R110" s="109"/>
      <c r="S110" s="34"/>
      <c r="T110" s="109"/>
      <c r="U110" s="19">
        <v>4</v>
      </c>
      <c r="V110" s="150">
        <v>24</v>
      </c>
      <c r="W110" s="34"/>
      <c r="X110" s="10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/>
      <c r="AT110"/>
    </row>
    <row r="111" spans="1:46" s="46" customFormat="1">
      <c r="A111" s="136"/>
      <c r="B111" s="108" t="s">
        <v>81</v>
      </c>
      <c r="C111" s="5"/>
      <c r="D111" s="4">
        <f>D66+D68+D97+D104+D106</f>
        <v>180</v>
      </c>
      <c r="E111" s="4">
        <f>E66+E68+E97+E104+E106</f>
        <v>32</v>
      </c>
      <c r="F111" s="4">
        <f>F66+F68+F97+F104+F106</f>
        <v>41</v>
      </c>
      <c r="G111" s="4">
        <f>G66+G68+G97+G104+G106</f>
        <v>15</v>
      </c>
      <c r="H111" s="22">
        <f t="shared" si="19"/>
        <v>2376</v>
      </c>
      <c r="I111" s="4">
        <f t="shared" ref="I111:X111" si="23">I66+I68+I97+I104+I106</f>
        <v>1113</v>
      </c>
      <c r="J111" s="4">
        <f t="shared" si="23"/>
        <v>1263</v>
      </c>
      <c r="K111" s="4">
        <f t="shared" si="23"/>
        <v>20</v>
      </c>
      <c r="L111" s="4">
        <f t="shared" si="23"/>
        <v>1728</v>
      </c>
      <c r="M111" s="4">
        <f t="shared" si="23"/>
        <v>36</v>
      </c>
      <c r="N111" s="4">
        <f t="shared" si="23"/>
        <v>720</v>
      </c>
      <c r="O111" s="4">
        <f t="shared" si="23"/>
        <v>36</v>
      </c>
      <c r="P111" s="4">
        <f t="shared" si="23"/>
        <v>576</v>
      </c>
      <c r="Q111" s="4">
        <f t="shared" si="23"/>
        <v>32</v>
      </c>
      <c r="R111" s="4">
        <f t="shared" si="23"/>
        <v>192</v>
      </c>
      <c r="S111" s="4">
        <f t="shared" si="23"/>
        <v>38</v>
      </c>
      <c r="T111" s="4">
        <f t="shared" si="23"/>
        <v>456</v>
      </c>
      <c r="U111" s="4">
        <f t="shared" si="23"/>
        <v>36</v>
      </c>
      <c r="V111" s="4">
        <f t="shared" si="23"/>
        <v>216</v>
      </c>
      <c r="W111" s="4">
        <f t="shared" si="23"/>
        <v>36</v>
      </c>
      <c r="X111" s="4">
        <f t="shared" si="23"/>
        <v>216</v>
      </c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/>
      <c r="AT111"/>
    </row>
    <row r="112" spans="1:46" s="46" customFormat="1">
      <c r="A112"/>
      <c r="B112"/>
      <c r="C112"/>
      <c r="D112" s="30"/>
      <c r="E112"/>
      <c r="F112"/>
      <c r="G112"/>
      <c r="H11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/>
      <c r="AT112"/>
    </row>
    <row r="113" spans="1:46" s="46" customFormat="1">
      <c r="A113"/>
      <c r="B113"/>
      <c r="C113"/>
      <c r="D113" s="30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/>
      <c r="AT113"/>
    </row>
    <row r="114" spans="1:46" s="46" customFormat="1">
      <c r="A114"/>
      <c r="B114"/>
      <c r="C114"/>
      <c r="D114" s="30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 s="49"/>
      <c r="Z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/>
      <c r="AT114"/>
    </row>
    <row r="115" spans="1:46" s="46" customFormat="1">
      <c r="A115"/>
      <c r="B115"/>
      <c r="C115"/>
      <c r="D115" s="30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 s="49"/>
      <c r="Z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/>
      <c r="AT115"/>
    </row>
    <row r="116" spans="1:46" s="46" customFormat="1">
      <c r="A116"/>
      <c r="B116"/>
      <c r="C116"/>
      <c r="D116" s="30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 s="49"/>
      <c r="Z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/>
      <c r="AT116"/>
    </row>
    <row r="117" spans="1:46" s="46" customFormat="1">
      <c r="A117"/>
      <c r="B117"/>
      <c r="C117"/>
      <c r="D117" s="30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 s="49"/>
      <c r="Z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/>
      <c r="AT117"/>
    </row>
    <row r="118" spans="1:46" s="46" customFormat="1">
      <c r="A118"/>
      <c r="B118"/>
      <c r="C118"/>
      <c r="D118" s="30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 s="49"/>
      <c r="Z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/>
      <c r="AT118"/>
    </row>
    <row r="119" spans="1:46" s="46" customFormat="1">
      <c r="A119"/>
      <c r="B119"/>
      <c r="C119"/>
      <c r="D119" s="30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 s="49"/>
      <c r="Z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/>
      <c r="AT119"/>
    </row>
    <row r="120" spans="1:46" s="46" customFormat="1" ht="28.8">
      <c r="A120"/>
      <c r="B120"/>
      <c r="C120"/>
      <c r="D120" s="30"/>
      <c r="E120"/>
      <c r="F120"/>
      <c r="G120"/>
      <c r="H120"/>
      <c r="I120"/>
      <c r="J120"/>
      <c r="K120"/>
      <c r="L120" s="142" t="s">
        <v>153</v>
      </c>
      <c r="M120"/>
      <c r="N120"/>
      <c r="O120"/>
      <c r="P120"/>
      <c r="Q120"/>
      <c r="R120"/>
      <c r="S120"/>
      <c r="T120"/>
      <c r="U120"/>
      <c r="V120"/>
      <c r="W120"/>
      <c r="X120"/>
      <c r="Y120" s="49"/>
      <c r="Z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/>
      <c r="AT120"/>
    </row>
    <row r="121" spans="1:46" s="46" customFormat="1">
      <c r="A121"/>
      <c r="B121"/>
      <c r="C121"/>
      <c r="D121" s="30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 s="49"/>
      <c r="Z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/>
      <c r="AT121"/>
    </row>
    <row r="122" spans="1:46" s="46" customFormat="1">
      <c r="A122"/>
      <c r="B122"/>
      <c r="C122"/>
      <c r="D122" s="30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 s="49"/>
      <c r="Z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/>
      <c r="AT122"/>
    </row>
    <row r="123" spans="1:46" s="46" customFormat="1">
      <c r="A123"/>
      <c r="B123"/>
      <c r="C123"/>
      <c r="D123" s="30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 s="49"/>
      <c r="Z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/>
      <c r="AT123"/>
    </row>
    <row r="124" spans="1:46" s="46" customFormat="1">
      <c r="A124"/>
      <c r="B124"/>
      <c r="C124"/>
      <c r="D124" s="30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 s="49"/>
      <c r="Z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/>
      <c r="AT124"/>
    </row>
    <row r="125" spans="1:46" s="46" customFormat="1">
      <c r="A125"/>
      <c r="B125"/>
      <c r="C125"/>
      <c r="D125" s="30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/>
      <c r="AT125"/>
    </row>
    <row r="126" spans="1:46" s="46" customFormat="1">
      <c r="A126"/>
      <c r="B126"/>
      <c r="C126"/>
      <c r="D126" s="30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/>
      <c r="AT126"/>
    </row>
    <row r="127" spans="1:46" s="46" customFormat="1">
      <c r="A127"/>
      <c r="B127"/>
      <c r="C127"/>
      <c r="D127" s="30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/>
      <c r="AT127"/>
    </row>
    <row r="128" spans="1:46" s="46" customFormat="1">
      <c r="A128"/>
      <c r="B128"/>
      <c r="C128"/>
      <c r="D128" s="30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/>
      <c r="AT128"/>
    </row>
    <row r="129" spans="1:46" s="46" customFormat="1">
      <c r="A129"/>
      <c r="B129"/>
      <c r="C129"/>
      <c r="D129" s="30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/>
      <c r="AT129"/>
    </row>
    <row r="130" spans="1:46" s="46" customFormat="1">
      <c r="A130"/>
      <c r="B130"/>
      <c r="C130"/>
      <c r="D130" s="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/>
      <c r="AT130"/>
    </row>
    <row r="131" spans="1:46" s="46" customFormat="1">
      <c r="A131"/>
      <c r="B131"/>
      <c r="C131"/>
      <c r="D131" s="30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/>
      <c r="AT131"/>
    </row>
    <row r="132" spans="1:46" s="46" customFormat="1">
      <c r="A132"/>
      <c r="B132"/>
      <c r="C132"/>
      <c r="D132" s="30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/>
      <c r="AT132"/>
    </row>
    <row r="133" spans="1:46" s="46" customFormat="1">
      <c r="A133"/>
      <c r="B133"/>
      <c r="C133"/>
      <c r="D133" s="30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/>
      <c r="AT133"/>
    </row>
    <row r="134" spans="1:46" s="46" customFormat="1">
      <c r="A134"/>
      <c r="B134"/>
      <c r="C134"/>
      <c r="D134" s="30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/>
      <c r="AT134"/>
    </row>
    <row r="135" spans="1:46" s="46" customFormat="1">
      <c r="A135"/>
      <c r="B135"/>
      <c r="C135"/>
      <c r="D135" s="30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/>
      <c r="AT135"/>
    </row>
    <row r="136" spans="1:46" s="46" customFormat="1">
      <c r="A136"/>
      <c r="B136"/>
      <c r="C136"/>
      <c r="D136" s="30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/>
      <c r="AT136"/>
    </row>
    <row r="137" spans="1:46" s="46" customFormat="1">
      <c r="A137"/>
      <c r="B137"/>
      <c r="C137"/>
      <c r="D137" s="30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/>
      <c r="AT137"/>
    </row>
    <row r="138" spans="1:46" s="46" customFormat="1">
      <c r="A138"/>
      <c r="B138"/>
      <c r="C138"/>
      <c r="D138" s="30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/>
      <c r="AT138"/>
    </row>
    <row r="139" spans="1:46" s="46" customFormat="1">
      <c r="A139"/>
      <c r="B139"/>
      <c r="C139"/>
      <c r="D139" s="30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/>
      <c r="AT139"/>
    </row>
    <row r="140" spans="1:46" s="46" customFormat="1">
      <c r="A140"/>
      <c r="B140"/>
      <c r="C140"/>
      <c r="D140" s="3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/>
      <c r="AT140"/>
    </row>
    <row r="141" spans="1:46" s="46" customFormat="1">
      <c r="A141"/>
      <c r="B141"/>
      <c r="C141"/>
      <c r="D141" s="30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/>
      <c r="AT141"/>
    </row>
  </sheetData>
  <mergeCells count="65">
    <mergeCell ref="Y57:AG59"/>
    <mergeCell ref="A101:A103"/>
    <mergeCell ref="B101:B103"/>
    <mergeCell ref="A82:A87"/>
    <mergeCell ref="B82:B87"/>
    <mergeCell ref="A88:A94"/>
    <mergeCell ref="B88:B94"/>
    <mergeCell ref="A98:A100"/>
    <mergeCell ref="B98:B100"/>
    <mergeCell ref="C41:X41"/>
    <mergeCell ref="A77:A81"/>
    <mergeCell ref="B77:B81"/>
    <mergeCell ref="A52:A54"/>
    <mergeCell ref="B52:B54"/>
    <mergeCell ref="A55:A60"/>
    <mergeCell ref="B55:B60"/>
    <mergeCell ref="A62:A63"/>
    <mergeCell ref="B62:B63"/>
    <mergeCell ref="C67:X67"/>
    <mergeCell ref="A69:A72"/>
    <mergeCell ref="B69:B72"/>
    <mergeCell ref="A73:A76"/>
    <mergeCell ref="B73:B76"/>
    <mergeCell ref="A48:A51"/>
    <mergeCell ref="B48:B51"/>
    <mergeCell ref="B10:B19"/>
    <mergeCell ref="B22:B23"/>
    <mergeCell ref="B25:B26"/>
    <mergeCell ref="B31:B32"/>
    <mergeCell ref="A34:A36"/>
    <mergeCell ref="B34:B36"/>
    <mergeCell ref="A37:A40"/>
    <mergeCell ref="B37:B40"/>
    <mergeCell ref="B29:B30"/>
    <mergeCell ref="A29:A30"/>
    <mergeCell ref="A31:A33"/>
    <mergeCell ref="A43:A47"/>
    <mergeCell ref="B43:B47"/>
    <mergeCell ref="K4:K6"/>
    <mergeCell ref="L4:L6"/>
    <mergeCell ref="M4:P4"/>
    <mergeCell ref="Q4:T4"/>
    <mergeCell ref="U4:X4"/>
    <mergeCell ref="M5:N5"/>
    <mergeCell ref="O5:P5"/>
    <mergeCell ref="Q5:R5"/>
    <mergeCell ref="S5:T5"/>
    <mergeCell ref="U5:V5"/>
    <mergeCell ref="W5:X5"/>
    <mergeCell ref="A1:X1"/>
    <mergeCell ref="A2:A6"/>
    <mergeCell ref="B2:B6"/>
    <mergeCell ref="C2:C6"/>
    <mergeCell ref="D2:D6"/>
    <mergeCell ref="E2:F2"/>
    <mergeCell ref="H2:X2"/>
    <mergeCell ref="E3:G3"/>
    <mergeCell ref="H3:H6"/>
    <mergeCell ref="I3:L3"/>
    <mergeCell ref="M3:X3"/>
    <mergeCell ref="E4:E6"/>
    <mergeCell ref="F4:F6"/>
    <mergeCell ref="G4:G6"/>
    <mergeCell ref="I4:I6"/>
    <mergeCell ref="J4:J6"/>
  </mergeCells>
  <pageMargins left="0.24" right="0.2" top="0.25" bottom="0.31" header="0.25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 каз  </vt:lpstr>
      <vt:lpstr>график каз</vt:lpstr>
      <vt:lpstr>РУПУиА каз</vt:lpstr>
      <vt:lpstr>титульный  рус</vt:lpstr>
      <vt:lpstr>график рус</vt:lpstr>
      <vt:lpstr>РУПУиА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Marat Smagulov</cp:lastModifiedBy>
  <cp:lastPrinted>2021-10-04T07:10:15Z</cp:lastPrinted>
  <dcterms:created xsi:type="dcterms:W3CDTF">2018-08-30T05:23:32Z</dcterms:created>
  <dcterms:modified xsi:type="dcterms:W3CDTF">2022-08-07T13:41:54Z</dcterms:modified>
</cp:coreProperties>
</file>