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kineu.kz\system\admfl\ДЛЯ  ПРОВЕДЕНИЯ ЭКСПЕРТИЗЫ ОП  ПО СПЕЦ.НА НОВЫЙ ПРИЕМ   2022-23\РУПЫ МПО\РУПЫ МПО добавлены РО\"/>
    </mc:Choice>
  </mc:AlternateContent>
  <bookViews>
    <workbookView xWindow="0" yWindow="0" windowWidth="28800" windowHeight="12000" firstSheet="2" activeTab="2"/>
  </bookViews>
  <sheets>
    <sheet name="Титульный РУП Банк ісі  (2)" sheetId="32" r:id="rId1"/>
    <sheet name=" Гафик  РУП Банк ісі " sheetId="19" r:id="rId2"/>
    <sheet name="РУП Банк ісі  Базовые внесл (2)" sheetId="34" r:id="rId3"/>
    <sheet name="Титульный РУП БД рус" sheetId="36" r:id="rId4"/>
    <sheet name=" Гафик  РУП БД рус" sheetId="37" r:id="rId5"/>
    <sheet name="РУП Банк  дело  " sheetId="38" r:id="rId6"/>
  </sheets>
  <externalReferences>
    <externalReference r:id="rId7"/>
  </externalReferences>
  <definedNames>
    <definedName name="_xlnm.Print_Area" localSheetId="1">' Гафик  РУП Банк ісі '!$A$1:$BA$27</definedName>
    <definedName name="_xlnm.Print_Area" localSheetId="4">' Гафик  РУП БД рус'!$A$1:$BA$27</definedName>
    <definedName name="_xlnm.Print_Area" localSheetId="5">'РУП Банк  дело  '!$A$1:$X$114</definedName>
    <definedName name="_xlnm.Print_Area" localSheetId="2">'РУП Банк ісі  Базовые внесл (2)'!$A$1:$X$113</definedName>
    <definedName name="_xlnm.Print_Area" localSheetId="0">'Титульный РУП Банк ісі  (2)'!$A$1:$AM$31</definedName>
    <definedName name="_xlnm.Print_Area" localSheetId="3">'Титульный РУП БД рус'!$A$1:$AM$31</definedName>
  </definedNames>
  <calcPr calcId="162913"/>
</workbook>
</file>

<file path=xl/calcChain.xml><?xml version="1.0" encoding="utf-8"?>
<calcChain xmlns="http://schemas.openxmlformats.org/spreadsheetml/2006/main">
  <c r="E29" i="38" l="1"/>
  <c r="F29" i="38"/>
  <c r="G29" i="38"/>
  <c r="J29" i="38"/>
  <c r="K29" i="38"/>
  <c r="L29" i="38"/>
  <c r="M29" i="38"/>
  <c r="N29" i="38"/>
  <c r="O29" i="38"/>
  <c r="P29" i="38"/>
  <c r="Q29" i="38"/>
  <c r="R29" i="38"/>
  <c r="S29" i="38"/>
  <c r="T29" i="38"/>
  <c r="U29" i="38"/>
  <c r="V29" i="38"/>
  <c r="W29" i="38"/>
  <c r="X29" i="38"/>
  <c r="E28" i="34"/>
  <c r="F28" i="34"/>
  <c r="G28" i="34"/>
  <c r="J28" i="34"/>
  <c r="K28" i="34"/>
  <c r="L28" i="34"/>
  <c r="M28" i="34"/>
  <c r="N28" i="34"/>
  <c r="O28" i="34"/>
  <c r="P28" i="34"/>
  <c r="Q28" i="34"/>
  <c r="R28" i="34"/>
  <c r="S28" i="34"/>
  <c r="T28" i="34"/>
  <c r="U28" i="34"/>
  <c r="V28" i="34"/>
  <c r="W28" i="34"/>
  <c r="X28" i="34"/>
  <c r="H31" i="38" l="1"/>
  <c r="I31" i="38" s="1"/>
  <c r="H30" i="34"/>
  <c r="I30" i="34" s="1"/>
  <c r="D31" i="38" l="1"/>
  <c r="D30" i="34"/>
  <c r="B9" i="34" l="1"/>
  <c r="D91" i="38" l="1"/>
  <c r="H85" i="38"/>
  <c r="D85" i="38" s="1"/>
  <c r="I84" i="38" s="1"/>
  <c r="H84" i="38"/>
  <c r="D84" i="38" s="1"/>
  <c r="H83" i="38"/>
  <c r="D83" i="38" s="1"/>
  <c r="H80" i="38"/>
  <c r="D80" i="38" s="1"/>
  <c r="H79" i="38"/>
  <c r="D79" i="38" s="1"/>
  <c r="H78" i="38"/>
  <c r="D78" i="38" s="1"/>
  <c r="I77" i="38" s="1"/>
  <c r="H77" i="38"/>
  <c r="D77" i="38"/>
  <c r="H74" i="38"/>
  <c r="D74" i="38" s="1"/>
  <c r="H73" i="38"/>
  <c r="D73" i="38" s="1"/>
  <c r="I72" i="38" s="1"/>
  <c r="H72" i="38"/>
  <c r="D72" i="38"/>
  <c r="H69" i="38"/>
  <c r="I69" i="38" s="1"/>
  <c r="H68" i="38"/>
  <c r="D68" i="38" s="1"/>
  <c r="H67" i="38"/>
  <c r="D67" i="38" s="1"/>
  <c r="H66" i="38"/>
  <c r="D66" i="38" s="1"/>
  <c r="X65" i="38"/>
  <c r="W65" i="38"/>
  <c r="V65" i="38"/>
  <c r="U65" i="38"/>
  <c r="T65" i="38"/>
  <c r="S65" i="38"/>
  <c r="R65" i="38"/>
  <c r="Q65" i="38"/>
  <c r="P65" i="38"/>
  <c r="O65" i="38"/>
  <c r="N65" i="38"/>
  <c r="M65" i="38"/>
  <c r="L65" i="38"/>
  <c r="K65" i="38"/>
  <c r="J65" i="38"/>
  <c r="G65" i="38"/>
  <c r="I66" i="38" l="1"/>
  <c r="I80" i="38"/>
  <c r="I67" i="38"/>
  <c r="I68" i="38"/>
  <c r="I85" i="38"/>
  <c r="D69" i="38"/>
  <c r="D65" i="38" s="1"/>
  <c r="I73" i="38"/>
  <c r="I79" i="38"/>
  <c r="I78" i="38"/>
  <c r="H65" i="38"/>
  <c r="I65" i="38" s="1"/>
  <c r="I83" i="38"/>
  <c r="I74" i="38"/>
  <c r="H58" i="38"/>
  <c r="D58" i="38" s="1"/>
  <c r="H57" i="38"/>
  <c r="D57" i="38" s="1"/>
  <c r="I56" i="38"/>
  <c r="H56" i="38"/>
  <c r="D56" i="38" s="1"/>
  <c r="H53" i="38"/>
  <c r="D53" i="38" s="1"/>
  <c r="H52" i="38"/>
  <c r="D52" i="38" s="1"/>
  <c r="H51" i="38"/>
  <c r="D51" i="38" s="1"/>
  <c r="I48" i="38"/>
  <c r="H48" i="38"/>
  <c r="D48" i="38"/>
  <c r="I47" i="38"/>
  <c r="H47" i="38"/>
  <c r="D47" i="38" s="1"/>
  <c r="H46" i="38"/>
  <c r="D46" i="38" s="1"/>
  <c r="H45" i="38"/>
  <c r="D45" i="38" s="1"/>
  <c r="H42" i="38"/>
  <c r="D42" i="38" s="1"/>
  <c r="I41" i="38"/>
  <c r="H41" i="38"/>
  <c r="D41" i="38" s="1"/>
  <c r="H40" i="38"/>
  <c r="D40" i="38" s="1"/>
  <c r="X39" i="38"/>
  <c r="W39" i="38"/>
  <c r="V39" i="38"/>
  <c r="U39" i="38"/>
  <c r="T39" i="38"/>
  <c r="S39" i="38"/>
  <c r="R39" i="38"/>
  <c r="Q39" i="38"/>
  <c r="P39" i="38"/>
  <c r="O39" i="38"/>
  <c r="N39" i="38"/>
  <c r="M39" i="38"/>
  <c r="L39" i="38"/>
  <c r="K39" i="38"/>
  <c r="J39" i="38"/>
  <c r="G39" i="38"/>
  <c r="H33" i="38"/>
  <c r="D33" i="38" s="1"/>
  <c r="I38" i="38" s="1"/>
  <c r="H38" i="38"/>
  <c r="D38" i="38" s="1"/>
  <c r="H37" i="38"/>
  <c r="D37" i="38" s="1"/>
  <c r="I36" i="38" s="1"/>
  <c r="H36" i="38"/>
  <c r="D36" i="38"/>
  <c r="I35" i="38"/>
  <c r="H35" i="38"/>
  <c r="D35" i="38"/>
  <c r="H34" i="38"/>
  <c r="I34" i="38" s="1"/>
  <c r="H32" i="38"/>
  <c r="D32" i="38" s="1"/>
  <c r="H30" i="38"/>
  <c r="H29" i="38" s="1"/>
  <c r="I57" i="38" l="1"/>
  <c r="D34" i="38"/>
  <c r="I45" i="38"/>
  <c r="I46" i="38"/>
  <c r="I53" i="38"/>
  <c r="D30" i="38"/>
  <c r="D29" i="38" s="1"/>
  <c r="I30" i="38"/>
  <c r="I29" i="38" s="1"/>
  <c r="I42" i="38"/>
  <c r="D39" i="38"/>
  <c r="I33" i="38" s="1"/>
  <c r="I37" i="38"/>
  <c r="I52" i="38"/>
  <c r="I40" i="38"/>
  <c r="I32" i="38"/>
  <c r="H39" i="38"/>
  <c r="I39" i="38" s="1"/>
  <c r="I51" i="38"/>
  <c r="I26" i="38"/>
  <c r="O25" i="38"/>
  <c r="N25" i="38"/>
  <c r="M25" i="38"/>
  <c r="G24" i="38"/>
  <c r="E24" i="38"/>
  <c r="D24" i="38"/>
  <c r="H23" i="38"/>
  <c r="H22" i="38"/>
  <c r="H21" i="38" s="1"/>
  <c r="G21" i="38"/>
  <c r="F21" i="38"/>
  <c r="E21" i="38"/>
  <c r="D21" i="38"/>
  <c r="I22" i="38" l="1"/>
  <c r="I23" i="38"/>
  <c r="H20" i="38"/>
  <c r="H19" i="38"/>
  <c r="H18" i="38"/>
  <c r="H17" i="38"/>
  <c r="I16" i="38" s="1"/>
  <c r="H16" i="38"/>
  <c r="H15" i="38"/>
  <c r="H14" i="38"/>
  <c r="H13" i="38"/>
  <c r="H12" i="38"/>
  <c r="H11" i="38"/>
  <c r="H10" i="38"/>
  <c r="X8" i="38"/>
  <c r="X63" i="38" s="1"/>
  <c r="W63" i="38" s="1"/>
  <c r="W8" i="38"/>
  <c r="V8" i="38"/>
  <c r="V63" i="38" s="1"/>
  <c r="U8" i="38"/>
  <c r="U63" i="38" s="1"/>
  <c r="T8" i="38"/>
  <c r="T63" i="38" s="1"/>
  <c r="S8" i="38"/>
  <c r="S63" i="38" s="1"/>
  <c r="R8" i="38"/>
  <c r="R63" i="38" s="1"/>
  <c r="Q8" i="38"/>
  <c r="Q63" i="38" s="1"/>
  <c r="P8" i="38"/>
  <c r="P63" i="38" s="1"/>
  <c r="O63" i="38" s="1"/>
  <c r="O8" i="38"/>
  <c r="N8" i="38"/>
  <c r="L8" i="38"/>
  <c r="L63" i="38" s="1"/>
  <c r="K8" i="38"/>
  <c r="K63" i="38" s="1"/>
  <c r="J8" i="38"/>
  <c r="J63" i="38" s="1"/>
  <c r="G8" i="38"/>
  <c r="G63" i="38" s="1"/>
  <c r="D8" i="38"/>
  <c r="D63" i="38" s="1"/>
  <c r="I58" i="38" s="1"/>
  <c r="I17" i="38" l="1"/>
  <c r="I10" i="38"/>
  <c r="I18" i="38"/>
  <c r="I12" i="38"/>
  <c r="I19" i="38"/>
  <c r="I13" i="38"/>
  <c r="I14" i="38"/>
  <c r="I11" i="38"/>
  <c r="M8" i="38"/>
  <c r="N63" i="38"/>
  <c r="I15" i="38"/>
  <c r="AH26" i="37"/>
  <c r="AE26" i="37"/>
  <c r="AA26" i="37"/>
  <c r="V26" i="37"/>
  <c r="P26" i="37"/>
  <c r="L26" i="37"/>
  <c r="E26" i="37"/>
  <c r="AK25" i="37"/>
  <c r="J25" i="37" s="1"/>
  <c r="H25" i="37"/>
  <c r="AK24" i="37"/>
  <c r="H24" i="37"/>
  <c r="AK23" i="37"/>
  <c r="AK26" i="37" s="1"/>
  <c r="J24" i="37" l="1"/>
  <c r="M63" i="38"/>
  <c r="H23" i="37"/>
  <c r="J23" i="37" s="1"/>
  <c r="J26" i="37" s="1"/>
  <c r="H26" i="37" s="1"/>
  <c r="D90" i="34" l="1"/>
  <c r="I84" i="34" s="1"/>
  <c r="H84" i="34"/>
  <c r="D84" i="34" s="1"/>
  <c r="H83" i="34"/>
  <c r="D83" i="34" s="1"/>
  <c r="I82" i="34" s="1"/>
  <c r="H82" i="34"/>
  <c r="D82" i="34" s="1"/>
  <c r="H79" i="34"/>
  <c r="D79" i="34" s="1"/>
  <c r="I78" i="34" s="1"/>
  <c r="H78" i="34"/>
  <c r="D78" i="34" s="1"/>
  <c r="H77" i="34"/>
  <c r="D77" i="34" s="1"/>
  <c r="I76" i="34" s="1"/>
  <c r="H76" i="34"/>
  <c r="D76" i="34" s="1"/>
  <c r="I73" i="34" s="1"/>
  <c r="H73" i="34"/>
  <c r="D73" i="34"/>
  <c r="H72" i="34"/>
  <c r="D72" i="34" s="1"/>
  <c r="H71" i="34"/>
  <c r="D71" i="34" s="1"/>
  <c r="I68" i="34" s="1"/>
  <c r="H68" i="34"/>
  <c r="D68" i="34" s="1"/>
  <c r="H67" i="34"/>
  <c r="D67" i="34"/>
  <c r="I66" i="34" s="1"/>
  <c r="H66" i="34"/>
  <c r="D66" i="34" s="1"/>
  <c r="I65" i="34" s="1"/>
  <c r="H65" i="34"/>
  <c r="D65" i="34" s="1"/>
  <c r="X64" i="34"/>
  <c r="W64" i="34"/>
  <c r="V64" i="34"/>
  <c r="U64" i="34"/>
  <c r="T64" i="34"/>
  <c r="S64" i="34"/>
  <c r="R64" i="34"/>
  <c r="Q64" i="34"/>
  <c r="P64" i="34"/>
  <c r="O64" i="34"/>
  <c r="N64" i="34"/>
  <c r="M64" i="34"/>
  <c r="L64" i="34"/>
  <c r="K64" i="34"/>
  <c r="J64" i="34"/>
  <c r="G64" i="34"/>
  <c r="I77" i="34" l="1"/>
  <c r="I67" i="34"/>
  <c r="I71" i="34"/>
  <c r="I79" i="34"/>
  <c r="I72" i="34"/>
  <c r="I83" i="34"/>
  <c r="D64" i="34"/>
  <c r="I64" i="34"/>
  <c r="H64" i="34"/>
  <c r="H57" i="34"/>
  <c r="D57" i="34" s="1"/>
  <c r="I56" i="34" s="1"/>
  <c r="H56" i="34"/>
  <c r="D56" i="34" s="1"/>
  <c r="H55" i="34"/>
  <c r="D55" i="34" s="1"/>
  <c r="H52" i="34"/>
  <c r="D52" i="34" s="1"/>
  <c r="I51" i="34" s="1"/>
  <c r="H51" i="34"/>
  <c r="D51" i="34" s="1"/>
  <c r="H50" i="34"/>
  <c r="D50" i="34" s="1"/>
  <c r="I47" i="34"/>
  <c r="H47" i="34"/>
  <c r="D47" i="34" s="1"/>
  <c r="I46" i="34" s="1"/>
  <c r="H46" i="34"/>
  <c r="D46" i="34" s="1"/>
  <c r="I45" i="34" s="1"/>
  <c r="H45" i="34"/>
  <c r="D45" i="34"/>
  <c r="H44" i="34"/>
  <c r="D44" i="34" s="1"/>
  <c r="I41" i="34" s="1"/>
  <c r="H41" i="34"/>
  <c r="D41" i="34" s="1"/>
  <c r="I40" i="34" s="1"/>
  <c r="H40" i="34"/>
  <c r="D40" i="34" s="1"/>
  <c r="H39" i="34"/>
  <c r="D39" i="34" s="1"/>
  <c r="X38" i="34"/>
  <c r="W38" i="34"/>
  <c r="V38" i="34"/>
  <c r="U38" i="34"/>
  <c r="T38" i="34"/>
  <c r="S38" i="34"/>
  <c r="R38" i="34"/>
  <c r="Q38" i="34"/>
  <c r="P38" i="34"/>
  <c r="O38" i="34"/>
  <c r="N38" i="34"/>
  <c r="M38" i="34"/>
  <c r="L38" i="34"/>
  <c r="K38" i="34"/>
  <c r="J38" i="34"/>
  <c r="G38" i="34"/>
  <c r="H32" i="34"/>
  <c r="D32" i="34" s="1"/>
  <c r="I37" i="34" s="1"/>
  <c r="H37" i="34"/>
  <c r="D37" i="34" s="1"/>
  <c r="H36" i="34"/>
  <c r="D36" i="34" s="1"/>
  <c r="I35" i="34" s="1"/>
  <c r="H35" i="34"/>
  <c r="D35" i="34"/>
  <c r="I34" i="34" s="1"/>
  <c r="H34" i="34"/>
  <c r="D34" i="34" s="1"/>
  <c r="I33" i="34" s="1"/>
  <c r="H33" i="34"/>
  <c r="D33" i="34" s="1"/>
  <c r="I31" i="34" s="1"/>
  <c r="H31" i="34"/>
  <c r="D31" i="34" s="1"/>
  <c r="H29" i="34"/>
  <c r="H28" i="34" s="1"/>
  <c r="I50" i="34" l="1"/>
  <c r="I36" i="34"/>
  <c r="I44" i="34"/>
  <c r="I52" i="34"/>
  <c r="I55" i="34"/>
  <c r="I29" i="34"/>
  <c r="I39" i="34"/>
  <c r="D38" i="34"/>
  <c r="I32" i="34" s="1"/>
  <c r="H38" i="34"/>
  <c r="I38" i="34" s="1"/>
  <c r="D29" i="34"/>
  <c r="D28" i="34" s="1"/>
  <c r="I28" i="34" l="1"/>
  <c r="I25" i="34"/>
  <c r="O24" i="34"/>
  <c r="N24" i="34"/>
  <c r="M24" i="34"/>
  <c r="G23" i="34"/>
  <c r="E23" i="34"/>
  <c r="D23" i="34"/>
  <c r="I22" i="34" s="1"/>
  <c r="H22" i="34"/>
  <c r="H21" i="34"/>
  <c r="H20" i="34" s="1"/>
  <c r="G20" i="34"/>
  <c r="F20" i="34"/>
  <c r="E20" i="34"/>
  <c r="D20" i="34"/>
  <c r="I19" i="34" s="1"/>
  <c r="H19" i="34"/>
  <c r="H18" i="34"/>
  <c r="I17" i="34" s="1"/>
  <c r="H17" i="34"/>
  <c r="H16" i="34"/>
  <c r="H15" i="34"/>
  <c r="H14" i="34"/>
  <c r="I13" i="34" s="1"/>
  <c r="H13" i="34"/>
  <c r="H12" i="34"/>
  <c r="I11" i="34" s="1"/>
  <c r="H11" i="34"/>
  <c r="I10" i="34"/>
  <c r="H10" i="34"/>
  <c r="X8" i="34"/>
  <c r="X62" i="34" s="1"/>
  <c r="X96" i="34" s="1"/>
  <c r="W96" i="34" s="1"/>
  <c r="W8" i="34"/>
  <c r="W62" i="34" s="1"/>
  <c r="V8" i="34"/>
  <c r="V62" i="34" s="1"/>
  <c r="U8" i="34"/>
  <c r="U62" i="34" s="1"/>
  <c r="T8" i="34"/>
  <c r="T62" i="34" s="1"/>
  <c r="S8" i="34"/>
  <c r="S62" i="34" s="1"/>
  <c r="S96" i="34" s="1"/>
  <c r="R8" i="34"/>
  <c r="R62" i="34" s="1"/>
  <c r="Q8" i="34"/>
  <c r="Q62" i="34" s="1"/>
  <c r="P8" i="34"/>
  <c r="N8" i="34"/>
  <c r="M8" i="34" s="1"/>
  <c r="M62" i="34" s="1"/>
  <c r="L8" i="34"/>
  <c r="L62" i="34" s="1"/>
  <c r="K8" i="34"/>
  <c r="K62" i="34" s="1"/>
  <c r="K96" i="34" s="1"/>
  <c r="J8" i="34"/>
  <c r="G8" i="34"/>
  <c r="G62" i="34" s="1"/>
  <c r="D8" i="34"/>
  <c r="AH26" i="19"/>
  <c r="AE26" i="19"/>
  <c r="AA26" i="19"/>
  <c r="V26" i="19"/>
  <c r="P26" i="19"/>
  <c r="L26" i="19"/>
  <c r="E26" i="19"/>
  <c r="AK25" i="19"/>
  <c r="J25" i="19" s="1"/>
  <c r="H25" i="19"/>
  <c r="AK24" i="19"/>
  <c r="H24" i="19"/>
  <c r="AK23" i="19"/>
  <c r="J23" i="19" s="1"/>
  <c r="H23" i="19"/>
  <c r="H26" i="19" s="1"/>
  <c r="X97" i="38"/>
  <c r="W97" i="38"/>
  <c r="V97" i="38"/>
  <c r="U97" i="38"/>
  <c r="T97" i="38"/>
  <c r="S97" i="38"/>
  <c r="R97" i="38"/>
  <c r="Q97" i="38"/>
  <c r="P97" i="38"/>
  <c r="O97" i="38"/>
  <c r="N97" i="38"/>
  <c r="M97" i="38"/>
  <c r="L97" i="38"/>
  <c r="K97" i="38"/>
  <c r="J97" i="38"/>
  <c r="I18" i="34" l="1"/>
  <c r="J24" i="19"/>
  <c r="J26" i="19" s="1"/>
  <c r="I14" i="34"/>
  <c r="I8" i="34" s="1"/>
  <c r="V96" i="34"/>
  <c r="U96" i="34" s="1"/>
  <c r="I15" i="34"/>
  <c r="AK26" i="19"/>
  <c r="I16" i="34"/>
  <c r="I21" i="34"/>
  <c r="R96" i="34"/>
  <c r="Q96" i="34" s="1"/>
  <c r="J62" i="34"/>
  <c r="J96" i="34" s="1"/>
  <c r="T96" i="34"/>
  <c r="D62" i="34"/>
  <c r="I57" i="34" s="1"/>
  <c r="O8" i="34"/>
  <c r="O62" i="34" s="1"/>
  <c r="N62" i="34" s="1"/>
  <c r="P62" i="34"/>
  <c r="P96" i="34" s="1"/>
  <c r="O96" i="34" s="1"/>
  <c r="N96" i="34" s="1"/>
  <c r="M96" i="34" s="1"/>
  <c r="L96" i="34" s="1"/>
  <c r="I12" i="34"/>
  <c r="H24" i="34"/>
  <c r="I24" i="34"/>
  <c r="H8" i="34"/>
  <c r="H62" i="34" s="1"/>
  <c r="H96" i="34" s="1"/>
  <c r="G96" i="34"/>
  <c r="H23" i="34"/>
  <c r="I96" i="34" l="1"/>
  <c r="I62" i="34"/>
  <c r="D96" i="34"/>
  <c r="H25" i="38"/>
  <c r="I25" i="38" s="1"/>
  <c r="I8" i="38" s="1"/>
  <c r="H8" i="38"/>
  <c r="H63" i="38" s="1"/>
  <c r="H97" i="38" s="1"/>
  <c r="I97" i="38" s="1"/>
  <c r="G97" i="38"/>
  <c r="D97" i="38"/>
  <c r="H24" i="38" l="1"/>
  <c r="I63" i="38"/>
</calcChain>
</file>

<file path=xl/sharedStrings.xml><?xml version="1.0" encoding="utf-8"?>
<sst xmlns="http://schemas.openxmlformats.org/spreadsheetml/2006/main" count="632" uniqueCount="394">
  <si>
    <t>Индекс</t>
  </si>
  <si>
    <t>Циклдер (модульдердің) атауы</t>
  </si>
  <si>
    <t>Пәндердің атауы</t>
  </si>
  <si>
    <t>Бақылау нысаны</t>
  </si>
  <si>
    <t xml:space="preserve">Оқу уақытының көлемі (сағат) </t>
  </si>
  <si>
    <t>Семестр бойынша бөлінуі</t>
  </si>
  <si>
    <t>Барлығы</t>
  </si>
  <si>
    <t>оның ішінде</t>
  </si>
  <si>
    <t>Емтихан</t>
  </si>
  <si>
    <t>Сынақ (дифференциалды сынақ)</t>
  </si>
  <si>
    <t>теориялық оқыту</t>
  </si>
  <si>
    <t>1 курс</t>
  </si>
  <si>
    <t>2 курс</t>
  </si>
  <si>
    <t>3 курс</t>
  </si>
  <si>
    <t>1 сем.</t>
  </si>
  <si>
    <t>2 сем.</t>
  </si>
  <si>
    <t xml:space="preserve">3 сем.  </t>
  </si>
  <si>
    <t>4 сем.</t>
  </si>
  <si>
    <t>5 сем.</t>
  </si>
  <si>
    <t>6 сем.</t>
  </si>
  <si>
    <t>Жалпы білім беретін пәндер</t>
  </si>
  <si>
    <t>Шетел тілі</t>
  </si>
  <si>
    <t>Қазақстан тарихы</t>
  </si>
  <si>
    <t xml:space="preserve">Математика </t>
  </si>
  <si>
    <t>ЖБП 10</t>
  </si>
  <si>
    <t xml:space="preserve">Информатика </t>
  </si>
  <si>
    <t>ЖБП 11</t>
  </si>
  <si>
    <t>Физика</t>
  </si>
  <si>
    <t>ЖБП 12</t>
  </si>
  <si>
    <t>ЖБП 13</t>
  </si>
  <si>
    <t>Биология</t>
  </si>
  <si>
    <t>ЖБП 14</t>
  </si>
  <si>
    <t xml:space="preserve">Дене тәрбиесі </t>
  </si>
  <si>
    <t>Базалық модульдер</t>
  </si>
  <si>
    <t>Кәсіптік модульдер</t>
  </si>
  <si>
    <t>Қорытынды аттестаттау</t>
  </si>
  <si>
    <t>Аралық аттестаттау</t>
  </si>
  <si>
    <t>Барлығы:</t>
  </si>
  <si>
    <t xml:space="preserve"> Оқу үрдісінің жоспары</t>
  </si>
  <si>
    <t>Қазақ әдебиеті</t>
  </si>
  <si>
    <t>Қазақ тілі</t>
  </si>
  <si>
    <t>Өзін-өзі тану</t>
  </si>
  <si>
    <t>Тереңдетілген деңгей:</t>
  </si>
  <si>
    <t>Стандарттық деңгей:</t>
  </si>
  <si>
    <t xml:space="preserve">Орыс тілі және әдебиеті </t>
  </si>
  <si>
    <t>Дүниежүзілік тарих</t>
  </si>
  <si>
    <t>Алғашқы әскери және технологиялық дайындық</t>
  </si>
  <si>
    <t xml:space="preserve">Кредит саны / Количество 
кредитов
</t>
  </si>
  <si>
    <t>Графика и проектирование</t>
  </si>
  <si>
    <t>Бақылау жұмысы</t>
  </si>
  <si>
    <t>курсытқ жұмыс/жоба</t>
  </si>
  <si>
    <t>зертханалық - практикалық жұмыстар</t>
  </si>
  <si>
    <t xml:space="preserve"> </t>
  </si>
  <si>
    <t>Білікті жұмысшы кадр</t>
  </si>
  <si>
    <t>"3W04120101- Сақтандыру агенті" біліктілігі</t>
  </si>
  <si>
    <t>Дене қасиеттерін дамыту және жетілдіру</t>
  </si>
  <si>
    <t xml:space="preserve">Агенттің сақтандыру қызметін ұйымдастыру </t>
  </si>
  <si>
    <t xml:space="preserve">Сақтандыруда сатуды жоспарлау және ұйымдастыру </t>
  </si>
  <si>
    <t>Сақтандыру шартын сүйемелдеу және ресімдеу</t>
  </si>
  <si>
    <t>Сақтандыру жағдайын ресімдеу және сүйемелдеу</t>
  </si>
  <si>
    <t>Орта буын маманы</t>
  </si>
  <si>
    <t>К</t>
  </si>
  <si>
    <t>Консультациялар</t>
  </si>
  <si>
    <t>Факультативтік сабақ</t>
  </si>
  <si>
    <t>ОН 2.4. Сақтандыру өнімін сатудың әр арнасының тиімділігін талдау</t>
  </si>
  <si>
    <r>
      <t>ОН</t>
    </r>
    <r>
      <rPr>
        <sz val="9"/>
        <color rgb="FF000000"/>
        <rFont val="Times New Roman"/>
        <family val="1"/>
        <charset val="204"/>
      </rPr>
      <t xml:space="preserve"> 2.2. </t>
    </r>
    <r>
      <rPr>
        <sz val="9"/>
        <color theme="1"/>
        <rFont val="Times New Roman"/>
        <family val="1"/>
        <charset val="204"/>
      </rPr>
      <t>Сақтандыруда бөлшек сатуды ұйымдастыру</t>
    </r>
  </si>
  <si>
    <t>Өндірістік оқыту және/ немесе кәсіптік практика</t>
  </si>
  <si>
    <t>Танысу практикасы</t>
  </si>
  <si>
    <t>ОН 4.3. Құзыретті органдарға құжаттарды дайындау және жолдау</t>
  </si>
  <si>
    <t>"4S0412- Банк операциялары жөніндегі менеджер" біліктілігі бойынша өндірістік практикасы</t>
  </si>
  <si>
    <t>"Сақтандыру агенті"біліктілігі бойынша   өндірістік практикасы</t>
  </si>
  <si>
    <t>"Сақтандыру агенті" біліктілігі бойынша оқу практикасы</t>
  </si>
  <si>
    <t>"4S0412- Банк операциялары жөніндегі менеджер" біліктілігі бойынша оқу практикасы</t>
  </si>
  <si>
    <t xml:space="preserve">Өндірістік оқыту және/ немесе кәсіптік практика, барлығы </t>
  </si>
  <si>
    <t>ОН 4.3. Клиенттің шағымдары мен тілектерімен жұмыс жасау</t>
  </si>
  <si>
    <t xml:space="preserve"> Экибастузский Колледж Инновационного Евразийского Университета  ЖШС</t>
  </si>
  <si>
    <t>КЕЛІСІЛДІ</t>
  </si>
  <si>
    <t>БЕКІТЕМІН</t>
  </si>
  <si>
    <t>ЖҰМЫС ОҚУ ЖОСПАРЫ</t>
  </si>
  <si>
    <t>Колледж Директоры</t>
  </si>
  <si>
    <t>Экибастуз қ.</t>
  </si>
  <si>
    <t>Техникалық және кәсіптік білім беру</t>
  </si>
  <si>
    <t>____________К.Каржасов</t>
  </si>
  <si>
    <t>"_______"_____________ 2021ж.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</si>
  <si>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</si>
  <si>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қыркүйек</t>
  </si>
  <si>
    <t>қазан</t>
  </si>
  <si>
    <t>қараша</t>
  </si>
  <si>
    <t>желтоқсан</t>
  </si>
  <si>
    <t>қаңтар</t>
  </si>
  <si>
    <t>ақпан</t>
  </si>
  <si>
    <t>наурыз</t>
  </si>
  <si>
    <t>сәуір</t>
  </si>
  <si>
    <t xml:space="preserve">мамыр </t>
  </si>
  <si>
    <t>маусым</t>
  </si>
  <si>
    <t>шілде</t>
  </si>
  <si>
    <t>тамыз</t>
  </si>
  <si>
    <t>I</t>
  </si>
  <si>
    <t>Д</t>
  </si>
  <si>
    <t>О</t>
  </si>
  <si>
    <t>Р</t>
  </si>
  <si>
    <t>Қа</t>
  </si>
  <si>
    <t>Демалыс</t>
  </si>
  <si>
    <t>Т</t>
  </si>
  <si>
    <t>II Бюджет бойынша жиынтық көресткіш</t>
  </si>
  <si>
    <t>Курс</t>
  </si>
  <si>
    <t>Резерв</t>
  </si>
  <si>
    <t>неделя</t>
  </si>
  <si>
    <t>час</t>
  </si>
  <si>
    <t>оқу</t>
  </si>
  <si>
    <t>Оқу үдірісінің кестесі</t>
  </si>
  <si>
    <t>IІ</t>
  </si>
  <si>
    <t>IІІ</t>
  </si>
  <si>
    <t>Өнд</t>
  </si>
  <si>
    <t>Өндірістік</t>
  </si>
  <si>
    <t>Өндірістік оқыту</t>
  </si>
  <si>
    <t xml:space="preserve">Теориялық оқыту </t>
  </si>
  <si>
    <t xml:space="preserve">Өндірістік практикасы </t>
  </si>
  <si>
    <t>Теориялық    оқыту</t>
  </si>
  <si>
    <t>кредит</t>
  </si>
  <si>
    <t>Өндірістік оқыту/ Өндірістік практика</t>
  </si>
  <si>
    <t>Оқу жылындағы барлық апта</t>
  </si>
  <si>
    <t>Қазақстан Республикасы Білім және ғылым министрлігі</t>
  </si>
  <si>
    <t>Білім деңгейінің атауы және  коды : 04 – Кәсіпкерлік, басқару және құқық</t>
  </si>
  <si>
    <t>041 – Кәсіпкерлік және басқару</t>
  </si>
  <si>
    <t>Мамандығы: 04120100 - Банк және сақтандыру ісі</t>
  </si>
  <si>
    <t>3W04120101 - Сақтандыру агенті</t>
  </si>
  <si>
    <t>4S04120103 - Банк операциялары жөніндегі менеджер</t>
  </si>
  <si>
    <t>Оқыту нысаны - күндізгі</t>
  </si>
  <si>
    <t xml:space="preserve"> Негізгі орта білім беру  базасы</t>
  </si>
  <si>
    <t xml:space="preserve">Қоғам мен еңбек ұжымында әлеуметтену және бейімделу үшін әлеуметтік ғылымдар негіздерін қолдану </t>
  </si>
  <si>
    <t>Директордың оқу жұмысы бойынша орынбасары</t>
  </si>
  <si>
    <t>ОН 2.1. Сақтандыру өнімдерін сатуды жедел жоспарлауды жүзеге асыру</t>
  </si>
  <si>
    <r>
      <t>ОН</t>
    </r>
    <r>
      <rPr>
        <sz val="9"/>
        <color rgb="FF000000"/>
        <rFont val="Times New Roman"/>
        <family val="1"/>
        <charset val="204"/>
      </rPr>
      <t xml:space="preserve"> 2.3. </t>
    </r>
    <r>
      <rPr>
        <sz val="9"/>
        <color theme="1"/>
        <rFont val="Times New Roman"/>
        <family val="1"/>
        <charset val="204"/>
      </rPr>
      <t>Сақтандыруда бөлшек сатуды жүзеге асыру</t>
    </r>
  </si>
  <si>
    <t>ОН 4.2. Зардап шеккен объектілерді сараптауды, қарауды ұйымдастыру</t>
  </si>
  <si>
    <t>ОН 1.1.Әлеуетті клиенттерді іздеу және мәліметтер базасын құру</t>
  </si>
  <si>
    <t>ОН 1.2. Клиенттің қажеттіліктерін анықтау</t>
  </si>
  <si>
    <t>ОН 1.3. Банк өнімдерінің тұсаукесерін өткізу</t>
  </si>
  <si>
    <t>ОН 1.4. Клиенттерге қызмет көрсету сапасының стандарттарын сақтау</t>
  </si>
  <si>
    <t>ОН 2.1. Банктің депозиттік саясатының элементтерін сипаттау</t>
  </si>
  <si>
    <t>ОН2.2. Жеке тұлғалармен депозиттік операцияларды жүзеге асыру</t>
  </si>
  <si>
    <t>ОН 2.3. Заңды тұлғалармен депозиттік операцияларды жүзеге асыру</t>
  </si>
  <si>
    <t>ОН 3.1. Несие саясатының элементтерін сипаттау</t>
  </si>
  <si>
    <t>ОН 3.2. Клиенттердің несие қабілеттілігін талдау</t>
  </si>
  <si>
    <t>ОН 3.3. Несиелік тәуекелдерді сақтандыру бойынша операцияларды жүзеге асыру</t>
  </si>
  <si>
    <t>ОН 3.4. Несиелік мәмілелерді сүйемелдеу</t>
  </si>
  <si>
    <t>ОН 4.1. Клиенттерге қызмет көрсету тұжырымдамаларын саралау</t>
  </si>
  <si>
    <t>ОН 4.2. Есептік құжаттарды қабылдауды және өңдеуді жүзеге асыру</t>
  </si>
  <si>
    <t xml:space="preserve"> ИК төрағасы, Екібастұз қ. №18 ЖОМ КММ директоры</t>
  </si>
  <si>
    <t xml:space="preserve">____________ Е.Қ. Зәкен </t>
  </si>
  <si>
    <t>оқу жылына 100сағаттан артық емес</t>
  </si>
  <si>
    <t>ОН 1.1. Ішкі еңбек тәртібінің, еңбек қауіпсіздігі және еңбекті қорғау жөніндегі талаптарын орындау</t>
  </si>
  <si>
    <t>Біліктілігі  бойынша  сағаттардың барлығы:</t>
  </si>
  <si>
    <t xml:space="preserve">ОН 4.1. Төзімді және белсенді жеке ұстанымды қалыптастыратын  моральдық-адамгершілік құндылықтар мен нормаларды түсіну </t>
  </si>
  <si>
    <t xml:space="preserve">ОН 4.2. Әлемдік өркениеттегі Қазақстан Республикасы халықтары мәдениетінің рөлі мен орнын түсіну </t>
  </si>
  <si>
    <t xml:space="preserve">оқыту мерзімі: 2 ж.10 ай </t>
  </si>
  <si>
    <t xml:space="preserve">ОН 4.3. Әлеуметтану мен саясаттанудың негізгі түсініктерін меңгеру </t>
  </si>
  <si>
    <t>Кеңес беру және әлеуетті клиенттерді тарту</t>
  </si>
  <si>
    <t>Депозиттік операцияларды орындау және ресімдеу</t>
  </si>
  <si>
    <t>Несие операцияларын жүзеге асыру</t>
  </si>
  <si>
    <t>Банк клиенттеріне операциялық қызмет көрсетуді жүзеге асыру</t>
  </si>
  <si>
    <t>"4S04120103- Банк операциялары жөніндегі менеджер" біліктілігі</t>
  </si>
  <si>
    <t>Дож</t>
  </si>
  <si>
    <t>Дала  оқу жиындары</t>
  </si>
  <si>
    <t>АА</t>
  </si>
  <si>
    <t>Ф 00</t>
  </si>
  <si>
    <t>Ф 01</t>
  </si>
  <si>
    <t>Ф 02</t>
  </si>
  <si>
    <r>
      <t xml:space="preserve">ОН 3.1. Экономиканың  негізгі мәселелерді меңгеру.       </t>
    </r>
    <r>
      <rPr>
        <sz val="9"/>
        <color rgb="FFFF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 xml:space="preserve">    </t>
    </r>
  </si>
  <si>
    <t xml:space="preserve">ОН 3.2. Кәсіпорындағы  экономикалық процестерді талдау және бағалау.  </t>
  </si>
  <si>
    <t>ОН 1.2. Сақтандыру қызметін  реттейтін заңнамалық  актілерді қолдану</t>
  </si>
  <si>
    <t>ОН 1.3. Әлеуетті клиенттердің контингентінің құрамын талдау</t>
  </si>
  <si>
    <r>
      <t>ОН</t>
    </r>
    <r>
      <rPr>
        <sz val="9"/>
        <color rgb="FF000000"/>
        <rFont val="Times New Roman"/>
        <family val="1"/>
        <charset val="204"/>
      </rPr>
      <t xml:space="preserve"> 3.2. Сақтандыру жарналарын есептеудің және сақтандыру құжаттарын ресімдеудің дұрыстығын қамтамасыз ету
</t>
    </r>
  </si>
  <si>
    <t>ОН 4.1. Сақтандыру жағдайы барысында клиенттерге кеңес беру</t>
  </si>
  <si>
    <t>План учебного процесса</t>
  </si>
  <si>
    <t>Наименование модулей и видов учебной деятельности</t>
  </si>
  <si>
    <t>Наименование дисциплин</t>
  </si>
  <si>
    <t>Форма контроля</t>
  </si>
  <si>
    <t>по семестрам</t>
  </si>
  <si>
    <t>Всего</t>
  </si>
  <si>
    <t>в том числе</t>
  </si>
  <si>
    <t>Распределение по курсам и семестрам</t>
  </si>
  <si>
    <t>Экзамен</t>
  </si>
  <si>
    <t>дифференцированный зачет</t>
  </si>
  <si>
    <t>конртольные работы</t>
  </si>
  <si>
    <t>теоретические</t>
  </si>
  <si>
    <t>лаборатонро-практические</t>
  </si>
  <si>
    <t>Курсовой проект /работа</t>
  </si>
  <si>
    <t>Модуль "Общеобразовательные дисциплины"</t>
  </si>
  <si>
    <t>Обьязательные предметы</t>
  </si>
  <si>
    <t>Предметы по выбору</t>
  </si>
  <si>
    <t>Углубленный уровень :</t>
  </si>
  <si>
    <t>Стандартный  уровень:</t>
  </si>
  <si>
    <t>Базовые  модули</t>
  </si>
  <si>
    <t>БМ 01</t>
  </si>
  <si>
    <t>БМ 02</t>
  </si>
  <si>
    <t>БМ 03</t>
  </si>
  <si>
    <t>БМ 04</t>
  </si>
  <si>
    <t>Профессиональные модули</t>
  </si>
  <si>
    <t>ПМ 01</t>
  </si>
  <si>
    <t>ПМ 03</t>
  </si>
  <si>
    <t>ПМ 04</t>
  </si>
  <si>
    <t xml:space="preserve">ПМ 03 </t>
  </si>
  <si>
    <t>Промежуточная аттестация</t>
  </si>
  <si>
    <t>Итоговая аттестация</t>
  </si>
  <si>
    <t>Министерство науки и образования Республики Казахстан</t>
  </si>
  <si>
    <t xml:space="preserve"> ТОО Экибстузский Колледж Инновационного Евразийского Университета</t>
  </si>
  <si>
    <t>СОГЛАСОВАНО</t>
  </si>
  <si>
    <t>УТВЕРЖДАЮ</t>
  </si>
  <si>
    <t>председатель ИС, директор  КГУ СОШ №18</t>
  </si>
  <si>
    <t xml:space="preserve">г. Экибастуз </t>
  </si>
  <si>
    <t>"_______"_____________ 2021г.</t>
  </si>
  <si>
    <t>Директор колледжа</t>
  </si>
  <si>
    <t>РАБОЧИЙУЧЕБНЫЙ ПЛАН</t>
  </si>
  <si>
    <t>Техническое и профессиональное образование</t>
  </si>
  <si>
    <t>Код и наименование уровня: 04 – Бизнес, управление и право</t>
  </si>
  <si>
    <t xml:space="preserve">041 -   Бизнес и управление </t>
  </si>
  <si>
    <t>Специальность: 04120100 - Банковское  и страховое дело</t>
  </si>
  <si>
    <t>3W04120101 - Агент страховой</t>
  </si>
  <si>
    <t>4S04120103 - Менеджер по банковским операциям</t>
  </si>
  <si>
    <t>Форма бучения- очная</t>
  </si>
  <si>
    <t>На базе основного среднего  образования</t>
  </si>
  <si>
    <t>срок обучения: 2 г.10 месяцев</t>
  </si>
  <si>
    <t>I. График учебного процесса</t>
  </si>
  <si>
    <t>II Сводные данные по бюджету времени</t>
  </si>
  <si>
    <t>Производственное обучение</t>
  </si>
  <si>
    <t>У</t>
  </si>
  <si>
    <t>Озн</t>
  </si>
  <si>
    <t>ПА</t>
  </si>
  <si>
    <t>Лпс</t>
  </si>
  <si>
    <t>П</t>
  </si>
  <si>
    <t>Иа</t>
  </si>
  <si>
    <t>Производственная  практика</t>
  </si>
  <si>
    <t>Каникулы</t>
  </si>
  <si>
    <t>Теоретическое обучение</t>
  </si>
  <si>
    <t>Летние полевые сборы</t>
  </si>
  <si>
    <t>Производственное обучение/ Производственная практика</t>
  </si>
  <si>
    <t>Учебная</t>
  </si>
  <si>
    <t>Производственная</t>
  </si>
  <si>
    <t>Итоговая              аттестация</t>
  </si>
  <si>
    <t>Всего недель в учом году</t>
  </si>
  <si>
    <t>Производственное обучение/                   профессиональная практика</t>
  </si>
  <si>
    <t>ЖБП 01</t>
  </si>
  <si>
    <t>ЖБП 02</t>
  </si>
  <si>
    <t>ЖБП 03</t>
  </si>
  <si>
    <t>ЖБП 04</t>
  </si>
  <si>
    <t>ЖБП 05</t>
  </si>
  <si>
    <t>ЖБП 06</t>
  </si>
  <si>
    <t>ЖБП 07</t>
  </si>
  <si>
    <t>ЖБП 08</t>
  </si>
  <si>
    <t>ЖБП 09</t>
  </si>
  <si>
    <t>КМ 01</t>
  </si>
  <si>
    <t>КМ 02</t>
  </si>
  <si>
    <t>КМ 03</t>
  </si>
  <si>
    <t>КМ 04</t>
  </si>
  <si>
    <t xml:space="preserve">КМ 02 </t>
  </si>
  <si>
    <t xml:space="preserve">КМ 03 </t>
  </si>
  <si>
    <t>ООД 01</t>
  </si>
  <si>
    <t>ООД 02</t>
  </si>
  <si>
    <t>ООД 03</t>
  </si>
  <si>
    <t>ООД 04</t>
  </si>
  <si>
    <t>ООД 05</t>
  </si>
  <si>
    <t>ООД 06</t>
  </si>
  <si>
    <t>ООД 07</t>
  </si>
  <si>
    <t>ООД 08</t>
  </si>
  <si>
    <t>ООД 09</t>
  </si>
  <si>
    <t>ООД 10</t>
  </si>
  <si>
    <t>ООД 11</t>
  </si>
  <si>
    <t>ООД 12</t>
  </si>
  <si>
    <t>ООД 13</t>
  </si>
  <si>
    <t>ООД 14</t>
  </si>
  <si>
    <t>ПМ 02</t>
  </si>
  <si>
    <t xml:space="preserve">ПМ 02 </t>
  </si>
  <si>
    <t>Квалификация «3W04120101 - Агент страховой»</t>
  </si>
  <si>
    <t>Развитие и совершенствование физических качеств</t>
  </si>
  <si>
    <t xml:space="preserve">Применение базовых знаний экономики и основ предпринимательства
</t>
  </si>
  <si>
    <t>Применение основ социальных наук для социализации и адаптации в обществе и трудовом коллективе</t>
  </si>
  <si>
    <t>Организация страховой деятельности агента</t>
  </si>
  <si>
    <t>Банк құқығы</t>
  </si>
  <si>
    <t>Банковское право</t>
  </si>
  <si>
    <t>Планирование и организация продаж в страховании</t>
  </si>
  <si>
    <t>Сопровождение и оформление договора страхования</t>
  </si>
  <si>
    <t>Оформление и сопровождение страхового случая</t>
  </si>
  <si>
    <t>Страховое право</t>
  </si>
  <si>
    <t>РО 4.1. Понимать морально-нравственные ценности и нормы, формирующие толерантность и активную личностную позицию.</t>
  </si>
  <si>
    <t>РО 4.3. Владеть основными понятиями социологии и политологии.</t>
  </si>
  <si>
    <t>РО 1.1. Соблюдать порядок внутреннего трудового распорядка, по безопасности и охране труда.</t>
  </si>
  <si>
    <r>
      <t>РО</t>
    </r>
    <r>
      <rPr>
        <sz val="9"/>
        <color rgb="FF000000"/>
        <rFont val="Times New Roman"/>
        <family val="1"/>
        <charset val="204"/>
      </rPr>
      <t xml:space="preserve"> 2.3. </t>
    </r>
    <r>
      <rPr>
        <sz val="9"/>
        <color theme="1"/>
        <rFont val="Times New Roman"/>
        <family val="1"/>
        <charset val="204"/>
      </rPr>
      <t>Реализовать розничные продажи в страховании.</t>
    </r>
  </si>
  <si>
    <r>
      <t>РО</t>
    </r>
    <r>
      <rPr>
        <sz val="9"/>
        <color rgb="FF000000"/>
        <rFont val="Times New Roman"/>
        <family val="1"/>
        <charset val="204"/>
      </rPr>
      <t xml:space="preserve"> 3.1. Устанавливать критерии и степень риска при заключении договоров  страхования.</t>
    </r>
  </si>
  <si>
    <r>
      <t>РО</t>
    </r>
    <r>
      <rPr>
        <sz val="9"/>
        <color rgb="FF000000"/>
        <rFont val="Times New Roman"/>
        <family val="1"/>
        <charset val="204"/>
      </rPr>
      <t xml:space="preserve"> 3.3. Поддерживать связь с застрахованными в период страхования.</t>
    </r>
  </si>
  <si>
    <t>РО 4.1. Консультировать клиентов при наступлении страхового случая.</t>
  </si>
  <si>
    <t>РО 4.2. Организовывать экспертизу, осмотр пострадавших объектов.</t>
  </si>
  <si>
    <t>РО 4.3. Подготавливать и направлять документы в компетентные органы.</t>
  </si>
  <si>
    <t>Консультирование и привлечение потенциальных клиентов</t>
  </si>
  <si>
    <t>Итого часов по квалификации</t>
  </si>
  <si>
    <t>Специалист среднего звена</t>
  </si>
  <si>
    <t>РО 1.1. Осуществлять поиск потенциальных клиентов и формировать базу данных.</t>
  </si>
  <si>
    <t>РО 1.2. Выявлять потребности клиента.</t>
  </si>
  <si>
    <t>РО 1.3. Проводить презентации банковских продуктов.</t>
  </si>
  <si>
    <t>РО 1.4. Соблюдать стандарты качества обслуживания клиентов.</t>
  </si>
  <si>
    <t>РО 2.1. Характеризовать элементы депозитной политики банка.</t>
  </si>
  <si>
    <t>РО 2.2. Осуществлять депозитные операции с физическими лицами.</t>
  </si>
  <si>
    <t>РО 3.2. Осуществлять депозитные операции с юридическими лицами.</t>
  </si>
  <si>
    <t>Осуществление кредитных операций</t>
  </si>
  <si>
    <t>РО 3.1. Характеризовать элементы кредитной политики.</t>
  </si>
  <si>
    <t>РО 3.2. Анализировать кредитоспособность клиентов.</t>
  </si>
  <si>
    <t>РО 3.3. Осуществлять операции по страхованию кредитных рисков.</t>
  </si>
  <si>
    <t>РО 3.4. Сопровождать  кредитные сделки.</t>
  </si>
  <si>
    <t>Осуществление операционного обслуживания клиентов банка</t>
  </si>
  <si>
    <t xml:space="preserve">РО 4.1. Дифференцировать  концепции обслуживания клиентов.  </t>
  </si>
  <si>
    <t>РО 4.2. Осуществлять прием и обработку расчетных документов.</t>
  </si>
  <si>
    <t>РО 4.3. Работать с претензиями и пожеланиями клиента.</t>
  </si>
  <si>
    <t>Квалификация «4S04120103 - Менеджер по банковским операциям»</t>
  </si>
  <si>
    <r>
      <t>ОН</t>
    </r>
    <r>
      <rPr>
        <sz val="9"/>
        <color rgb="FF000000"/>
        <rFont val="Times New Roman"/>
        <family val="1"/>
        <charset val="204"/>
      </rPr>
      <t xml:space="preserve"> 3.1. Сақтандыру  шарттарында тәуекелдің өлшемдері мен дәрежесін белгілеу</t>
    </r>
  </si>
  <si>
    <r>
      <t>ОН</t>
    </r>
    <r>
      <rPr>
        <sz val="9"/>
        <color rgb="FF000000"/>
        <rFont val="Times New Roman"/>
        <family val="1"/>
        <charset val="204"/>
      </rPr>
      <t xml:space="preserve"> 3.3. Сақтандыру мерзімі ішінде сақтанушылармен байланыста болу</t>
    </r>
  </si>
  <si>
    <t>Сақтандыру 
 құқығы</t>
  </si>
  <si>
    <t>Производственное обучение/профессиональная практика, всего</t>
  </si>
  <si>
    <t>Итоговая  аттестация</t>
  </si>
  <si>
    <t>Консультации</t>
  </si>
  <si>
    <t>не более 100 часов на учебный год</t>
  </si>
  <si>
    <t>Факультативные занятия</t>
  </si>
  <si>
    <t>не более 4-х часов в неделю</t>
  </si>
  <si>
    <t>Заместитель директора по учебной работе</t>
  </si>
  <si>
    <t>РО 3.2. Анализировать  и оценивать экономические процессы  на предприятии.</t>
  </si>
  <si>
    <t>Экономика және кәсіпкерлік негіздерінің базалық білімдерін қолдану</t>
  </si>
  <si>
    <t>аптасына 4 сағаттан артық емес</t>
  </si>
  <si>
    <t>Осуществлять кредитные операции (производственная практика)</t>
  </si>
  <si>
    <t>Агенттің сақтандыру қызметін ұйымдастыру (оқу практикасы)</t>
  </si>
  <si>
    <t>Агенттің сақтандыру қызметін ұйымдастыру (өндірістік практикасы)</t>
  </si>
  <si>
    <t>Сақтандыруда сатуды жоспарлау және ұйымдастыру (оқу практикасы)</t>
  </si>
  <si>
    <t>Сақтандыруда сатуды жоспарлау және ұйымдастыру (өндірістік практикасы)</t>
  </si>
  <si>
    <t>Сақтандыру шартын сүйемелдеу және ресімдеу  (оқу практикасы)</t>
  </si>
  <si>
    <t>Сақтандыру шартын сүйемелдеу және ресімдеу  (өндірістік  практикасы)</t>
  </si>
  <si>
    <t>Сақтандыру жағдайын ресімдеу және сүйемелдеу  (оқу практикасы)</t>
  </si>
  <si>
    <t>Сақтандыру жағдайын ресімдеу және сүйемелдеу  (өндірістік  практикасы)</t>
  </si>
  <si>
    <t>Кеңес беру және әлеуетті клиенттерді тарту  (оқу практикасы)</t>
  </si>
  <si>
    <t>Кеңес беру және әлеуетті клиенттерді тарту  (өндірістік практикасы)</t>
  </si>
  <si>
    <t xml:space="preserve"> Депозиттік операцияларды орындау және ресімдеу  (оқу практикасы)</t>
  </si>
  <si>
    <t>Депозиттік операцияларды орындау және ресімдеу  (өндірістік практикасы)</t>
  </si>
  <si>
    <t>Несие операцияларын жүзеге асыру (оқу практикасы)</t>
  </si>
  <si>
    <t>Несие операцияларын жүзеге асыру (өндірістік практикасы)</t>
  </si>
  <si>
    <t>Банк клиенттеріне операциялық қызмет көрсетуді жүзеге асыру  (оқу практикасы)</t>
  </si>
  <si>
    <t xml:space="preserve"> Банк клиенттеріне операциялық қызмет көрсетуді жүзеге асыру  (өндірістік практикасы)</t>
  </si>
  <si>
    <t>Русский язык.</t>
  </si>
  <si>
    <t>Русская литертарура..</t>
  </si>
  <si>
    <t xml:space="preserve">Казахский язык и литература. </t>
  </si>
  <si>
    <t>Иностранный язык.</t>
  </si>
  <si>
    <t>История Казахстана.</t>
  </si>
  <si>
    <t xml:space="preserve">Математика. </t>
  </si>
  <si>
    <t xml:space="preserve">Информатика. </t>
  </si>
  <si>
    <t>Начальная военная и технологическая подготовка.</t>
  </si>
  <si>
    <t>Самопознание.</t>
  </si>
  <si>
    <t>Физическая культура.</t>
  </si>
  <si>
    <t>Биология.</t>
  </si>
  <si>
    <t>Всемирная история.</t>
  </si>
  <si>
    <t>Физика.</t>
  </si>
  <si>
    <t>Графика и проектирование.</t>
  </si>
  <si>
    <r>
      <t xml:space="preserve">РО 3.1. Владеть основными вопросами в области экономики.    </t>
    </r>
    <r>
      <rPr>
        <sz val="9"/>
        <color rgb="FFFF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 xml:space="preserve">    </t>
    </r>
  </si>
  <si>
    <t>РО 4.2. Понимать роль и место культуры народов Республики Казахстан в мировой цивилизации.</t>
  </si>
  <si>
    <t>РО 1.2. Применять законодательные  акты регулирующие страховую деятельность.</t>
  </si>
  <si>
    <t>РО 1.3. Анализировать состав  контингента потенциальных клиентов.</t>
  </si>
  <si>
    <t>Организовывать страховую деятельность агента (учебная практика).</t>
  </si>
  <si>
    <t>Организовывать страховую деятельность агента (производственная практика).</t>
  </si>
  <si>
    <t>РО 2.1. Осуществлять оперативное планирование продаж страховых продуктов.</t>
  </si>
  <si>
    <r>
      <t>РО</t>
    </r>
    <r>
      <rPr>
        <sz val="9"/>
        <color rgb="FF000000"/>
        <rFont val="Times New Roman"/>
        <family val="1"/>
        <charset val="204"/>
      </rPr>
      <t xml:space="preserve"> 2.2.Организовывать розничные продажи в страховании.</t>
    </r>
  </si>
  <si>
    <t>РО 2.4. Анализировать эффективность продаж страхового продукта.</t>
  </si>
  <si>
    <t>Планировать и организовывать продажи в страховании (учебная практика).</t>
  </si>
  <si>
    <t>Планировать и организовывать продажи в страховании (производственная практика).</t>
  </si>
  <si>
    <r>
      <t>РО</t>
    </r>
    <r>
      <rPr>
        <sz val="9"/>
        <color rgb="FF000000"/>
        <rFont val="Times New Roman"/>
        <family val="1"/>
        <charset val="204"/>
      </rPr>
      <t xml:space="preserve"> 3.2. Обеспечивать правильность исчисления страховых взносов и оформления страховых документов.
</t>
    </r>
  </si>
  <si>
    <t>Сопровождать и оформлять договора страхования (учебная практика).</t>
  </si>
  <si>
    <t>Сопровождать и оформлять договора страхования (производственная практика).</t>
  </si>
  <si>
    <t>Оформлять и сопровождать страховой случай (учебная практика).</t>
  </si>
  <si>
    <t>Оформлять и сопровождать страховой случай (производственная практика).</t>
  </si>
  <si>
    <t>Учебная практика  по квалификации «3W04120101 - Агент страховой».</t>
  </si>
  <si>
    <t>Производственная практика  по квалификации «3W04120101 - Агент страховой».</t>
  </si>
  <si>
    <t>Консультировать и привлекать потенциальных клиентов (учебная практика).</t>
  </si>
  <si>
    <t>Консультировать и привлекать потенциальных клиентов (производственная практика).</t>
  </si>
  <si>
    <t>Выполнять и оформлять депозитные операции (учебная практика).</t>
  </si>
  <si>
    <t>Выполнять и оформлять депозитные операции (производственная практика).</t>
  </si>
  <si>
    <t>Осуществлять кредитные операции (учебная практика).</t>
  </si>
  <si>
    <t>Осуществлять операционное обслуживание клиентов банка (учебная практика).</t>
  </si>
  <si>
    <t>Осуществлять операционное обслуживание клиентов банка (производственная практика).</t>
  </si>
  <si>
    <t>Учебная практика  по квалификации «4S04120103 - Менеджер по банковским операциям».</t>
  </si>
  <si>
    <t>Производственная практика  по  квалификации «4S04120103 - Менеджер по банковским операциям».</t>
  </si>
  <si>
    <t>Іс жүргізу стандарттары мен заманауи ақпараттық технологияларды меңгеру</t>
  </si>
  <si>
    <t xml:space="preserve">ОН 2.1. Іс қағаздарын мемлекеттік тілде құрастыру  </t>
  </si>
  <si>
    <t xml:space="preserve">ОН 2.2. Ақпараттық коммуникациялық және цифрлық технологияларды қолдану </t>
  </si>
  <si>
    <t>ОН 1.1. Денсаулықты нығайту және салауатты өмір салты қағидаттарын сақтау.</t>
  </si>
  <si>
    <t xml:space="preserve">ОН 1.2. Физикалық қасиеттер мен психофизиологиялық қабілеттерді жетілдіру </t>
  </si>
  <si>
    <t>Владение стандартами делопроизводства и современными информационными технологиями</t>
  </si>
  <si>
    <t>РО 2.2.  Применять информационно-коммуникационные и цифровые  технологии.</t>
  </si>
  <si>
    <t>РО 1.2. Совершенствовать физические качества и психофизиологические способности.</t>
  </si>
  <si>
    <t>РО 1.1. Укреплять здоровье и соблюдать принципы здорового образа жизни.</t>
  </si>
  <si>
    <t>РО 2.1.Составление деловых бумаг  на государственном языке.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</si>
</sst>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rgb="FFFF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8.5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8.5"/>
      <name val="Times New Roman"/>
      <family val="1"/>
      <charset val="204"/>
    </font>
    <font>
      <b/>
      <sz val="9"/>
      <name val="Times New Roman"/>
      <family val="1"/>
    </font>
    <font>
      <b/>
      <sz val="9"/>
      <color rgb="FFFF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1" fillId="0" borderId="0"/>
  </cellStyleXfs>
  <cellXfs count="35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1" fontId="1" fillId="0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0" fontId="0" fillId="2" borderId="0" xfId="0" applyFill="1"/>
    <xf numFmtId="1" fontId="2" fillId="4" borderId="1" xfId="0" applyNumberFormat="1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2" fillId="4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  <xf numFmtId="1" fontId="1" fillId="5" borderId="1" xfId="0" applyNumberFormat="1" applyFont="1" applyFill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 wrapText="1"/>
    </xf>
    <xf numFmtId="0" fontId="0" fillId="5" borderId="0" xfId="0" applyFill="1"/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4" fillId="4" borderId="0" xfId="0" applyFont="1" applyFill="1"/>
    <xf numFmtId="0" fontId="6" fillId="4" borderId="1" xfId="0" applyFont="1" applyFill="1" applyBorder="1"/>
    <xf numFmtId="1" fontId="1" fillId="5" borderId="7" xfId="0" applyNumberFormat="1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4" fillId="5" borderId="0" xfId="0" applyFont="1" applyFill="1"/>
    <xf numFmtId="0" fontId="1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  <protection locked="0"/>
    </xf>
    <xf numFmtId="0" fontId="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 applyProtection="1">
      <alignment horizontal="center" vertical="center"/>
      <protection locked="0"/>
    </xf>
    <xf numFmtId="0" fontId="0" fillId="3" borderId="0" xfId="0" applyFill="1"/>
    <xf numFmtId="0" fontId="8" fillId="3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1" fillId="5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 wrapText="1"/>
    </xf>
    <xf numFmtId="1" fontId="1" fillId="0" borderId="2" xfId="0" applyNumberFormat="1" applyFont="1" applyFill="1" applyBorder="1" applyAlignment="1">
      <alignment horizontal="center" vertical="center"/>
    </xf>
    <xf numFmtId="1" fontId="1" fillId="0" borderId="2" xfId="0" applyNumberFormat="1" applyFont="1" applyFill="1" applyBorder="1" applyAlignment="1">
      <alignment horizontal="center" vertical="center" wrapText="1"/>
    </xf>
    <xf numFmtId="1" fontId="1" fillId="0" borderId="7" xfId="0" applyNumberFormat="1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center" vertical="center" wrapText="1"/>
    </xf>
    <xf numFmtId="1" fontId="2" fillId="5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1" fontId="1" fillId="0" borderId="1" xfId="0" applyNumberFormat="1" applyFont="1" applyFill="1" applyBorder="1" applyAlignment="1">
      <alignment vertical="center"/>
    </xf>
    <xf numFmtId="0" fontId="5" fillId="0" borderId="1" xfId="0" applyFont="1" applyBorder="1" applyAlignment="1">
      <alignment wrapText="1"/>
    </xf>
    <xf numFmtId="0" fontId="5" fillId="0" borderId="1" xfId="0" applyFont="1" applyBorder="1"/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" fontId="2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 wrapText="1"/>
    </xf>
    <xf numFmtId="1" fontId="1" fillId="5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4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/>
    <xf numFmtId="0" fontId="0" fillId="0" borderId="0" xfId="0" applyNumberFormat="1" applyFont="1" applyFill="1" applyBorder="1" applyAlignment="1" applyProtection="1">
      <alignment vertical="top"/>
    </xf>
    <xf numFmtId="0" fontId="12" fillId="0" borderId="0" xfId="0" applyNumberFormat="1" applyFont="1" applyFill="1" applyBorder="1" applyAlignment="1" applyProtection="1">
      <alignment horizontal="center" vertical="top"/>
    </xf>
    <xf numFmtId="0" fontId="12" fillId="0" borderId="0" xfId="0" applyNumberFormat="1" applyFont="1" applyFill="1" applyBorder="1" applyAlignment="1" applyProtection="1">
      <alignment vertical="top"/>
    </xf>
    <xf numFmtId="0" fontId="12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left" vertical="top"/>
    </xf>
    <xf numFmtId="0" fontId="13" fillId="0" borderId="0" xfId="0" applyNumberFormat="1" applyFont="1" applyFill="1" applyBorder="1" applyAlignment="1" applyProtection="1">
      <alignment vertical="top"/>
    </xf>
    <xf numFmtId="0" fontId="3" fillId="0" borderId="27" xfId="0" applyNumberFormat="1" applyFont="1" applyFill="1" applyBorder="1" applyAlignment="1" applyProtection="1">
      <alignment vertical="top"/>
    </xf>
    <xf numFmtId="0" fontId="3" fillId="0" borderId="28" xfId="0" applyNumberFormat="1" applyFont="1" applyFill="1" applyBorder="1" applyAlignment="1" applyProtection="1">
      <alignment vertical="top"/>
    </xf>
    <xf numFmtId="0" fontId="3" fillId="0" borderId="29" xfId="0" applyNumberFormat="1" applyFont="1" applyFill="1" applyBorder="1" applyAlignment="1" applyProtection="1">
      <alignment vertical="top"/>
    </xf>
    <xf numFmtId="0" fontId="3" fillId="0" borderId="30" xfId="0" applyNumberFormat="1" applyFont="1" applyFill="1" applyBorder="1" applyAlignment="1" applyProtection="1">
      <alignment vertical="top"/>
    </xf>
    <xf numFmtId="0" fontId="3" fillId="0" borderId="31" xfId="0" applyNumberFormat="1" applyFont="1" applyFill="1" applyBorder="1" applyAlignment="1" applyProtection="1">
      <alignment vertical="top"/>
    </xf>
    <xf numFmtId="0" fontId="3" fillId="0" borderId="32" xfId="0" applyNumberFormat="1" applyFont="1" applyFill="1" applyBorder="1" applyAlignment="1" applyProtection="1">
      <alignment vertical="top"/>
    </xf>
    <xf numFmtId="0" fontId="3" fillId="0" borderId="7" xfId="0" applyNumberFormat="1" applyFont="1" applyFill="1" applyBorder="1" applyAlignment="1" applyProtection="1">
      <alignment vertical="top"/>
    </xf>
    <xf numFmtId="0" fontId="3" fillId="0" borderId="33" xfId="0" applyNumberFormat="1" applyFont="1" applyFill="1" applyBorder="1" applyAlignment="1" applyProtection="1">
      <alignment vertical="top"/>
    </xf>
    <xf numFmtId="0" fontId="3" fillId="0" borderId="8" xfId="0" applyNumberFormat="1" applyFont="1" applyFill="1" applyBorder="1" applyAlignment="1" applyProtection="1">
      <alignment vertical="top"/>
    </xf>
    <xf numFmtId="0" fontId="3" fillId="0" borderId="10" xfId="0" applyNumberFormat="1" applyFont="1" applyFill="1" applyBorder="1" applyAlignment="1" applyProtection="1">
      <alignment vertical="top"/>
    </xf>
    <xf numFmtId="0" fontId="3" fillId="0" borderId="34" xfId="0" applyNumberFormat="1" applyFont="1" applyFill="1" applyBorder="1" applyAlignment="1" applyProtection="1">
      <alignment vertical="top"/>
    </xf>
    <xf numFmtId="0" fontId="3" fillId="0" borderId="35" xfId="0" applyNumberFormat="1" applyFont="1" applyFill="1" applyBorder="1" applyAlignment="1" applyProtection="1">
      <alignment vertical="top"/>
    </xf>
    <xf numFmtId="0" fontId="3" fillId="0" borderId="36" xfId="0" applyNumberFormat="1" applyFont="1" applyFill="1" applyBorder="1" applyAlignment="1" applyProtection="1">
      <alignment vertical="top"/>
    </xf>
    <xf numFmtId="0" fontId="3" fillId="0" borderId="1" xfId="0" applyNumberFormat="1" applyFont="1" applyFill="1" applyBorder="1" applyAlignment="1" applyProtection="1">
      <alignment vertical="top"/>
    </xf>
    <xf numFmtId="0" fontId="3" fillId="0" borderId="15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vertical="top"/>
    </xf>
    <xf numFmtId="0" fontId="3" fillId="0" borderId="16" xfId="0" applyNumberFormat="1" applyFont="1" applyFill="1" applyBorder="1" applyAlignment="1" applyProtection="1">
      <alignment vertical="top"/>
    </xf>
    <xf numFmtId="0" fontId="3" fillId="0" borderId="54" xfId="0" applyNumberFormat="1" applyFont="1" applyFill="1" applyBorder="1" applyAlignment="1" applyProtection="1">
      <alignment vertical="top"/>
    </xf>
    <xf numFmtId="0" fontId="3" fillId="0" borderId="55" xfId="0" applyNumberFormat="1" applyFont="1" applyFill="1" applyBorder="1" applyAlignment="1" applyProtection="1">
      <alignment vertical="top"/>
    </xf>
    <xf numFmtId="0" fontId="0" fillId="5" borderId="0" xfId="0" applyFill="1" applyBorder="1"/>
    <xf numFmtId="0" fontId="3" fillId="0" borderId="15" xfId="0" applyNumberFormat="1" applyFont="1" applyFill="1" applyBorder="1" applyAlignment="1" applyProtection="1">
      <alignment horizontal="left" vertical="top"/>
    </xf>
    <xf numFmtId="0" fontId="0" fillId="0" borderId="15" xfId="0" applyBorder="1"/>
    <xf numFmtId="0" fontId="8" fillId="5" borderId="0" xfId="0" applyFont="1" applyFill="1" applyBorder="1" applyAlignment="1">
      <alignment horizontal="center" vertical="center"/>
    </xf>
    <xf numFmtId="0" fontId="6" fillId="5" borderId="0" xfId="0" applyFont="1" applyFill="1" applyBorder="1"/>
    <xf numFmtId="0" fontId="0" fillId="5" borderId="0" xfId="0" applyFill="1" applyAlignment="1">
      <alignment horizontal="center" vertical="center"/>
    </xf>
    <xf numFmtId="0" fontId="5" fillId="0" borderId="0" xfId="0" applyFont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0" xfId="0" applyFont="1" applyFill="1" applyBorder="1"/>
    <xf numFmtId="0" fontId="2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2" fillId="0" borderId="0" xfId="0" applyNumberFormat="1" applyFont="1" applyFill="1" applyBorder="1" applyAlignment="1" applyProtection="1">
      <alignment horizontal="center" vertical="top"/>
    </xf>
    <xf numFmtId="0" fontId="12" fillId="0" borderId="0" xfId="0" applyNumberFormat="1" applyFont="1" applyFill="1" applyBorder="1" applyAlignment="1" applyProtection="1">
      <alignment horizontal="left" vertical="top"/>
    </xf>
    <xf numFmtId="0" fontId="2" fillId="0" borderId="1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Fill="1" applyBorder="1"/>
    <xf numFmtId="0" fontId="1" fillId="3" borderId="7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5" fillId="5" borderId="1" xfId="0" applyFont="1" applyFill="1" applyBorder="1"/>
    <xf numFmtId="1" fontId="2" fillId="5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/>
    <xf numFmtId="0" fontId="5" fillId="5" borderId="1" xfId="0" applyFont="1" applyFill="1" applyBorder="1" applyAlignment="1">
      <alignment vertical="center"/>
    </xf>
    <xf numFmtId="0" fontId="1" fillId="0" borderId="5" xfId="0" applyFont="1" applyFill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5" fillId="0" borderId="0" xfId="0" applyFont="1"/>
    <xf numFmtId="0" fontId="5" fillId="2" borderId="1" xfId="0" applyFont="1" applyFill="1" applyBorder="1"/>
    <xf numFmtId="0" fontId="5" fillId="0" borderId="7" xfId="0" applyFont="1" applyBorder="1"/>
    <xf numFmtId="0" fontId="5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/>
    <xf numFmtId="0" fontId="5" fillId="3" borderId="7" xfId="0" applyFont="1" applyFill="1" applyBorder="1"/>
    <xf numFmtId="0" fontId="5" fillId="3" borderId="1" xfId="0" applyFont="1" applyFill="1" applyBorder="1" applyAlignment="1">
      <alignment wrapText="1"/>
    </xf>
    <xf numFmtId="0" fontId="0" fillId="0" borderId="0" xfId="0" applyNumberFormat="1" applyFill="1" applyBorder="1" applyAlignment="1" applyProtection="1">
      <alignment vertical="top"/>
    </xf>
    <xf numFmtId="1" fontId="1" fillId="0" borderId="1" xfId="0" applyNumberFormat="1" applyFont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8" xfId="0" applyNumberFormat="1" applyFont="1" applyFill="1" applyBorder="1" applyAlignment="1" applyProtection="1">
      <alignment horizontal="center" vertical="center"/>
    </xf>
    <xf numFmtId="0" fontId="3" fillId="0" borderId="6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12" fillId="0" borderId="3" xfId="0" applyNumberFormat="1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" fillId="0" borderId="1" xfId="0" applyNumberFormat="1" applyFont="1" applyBorder="1" applyAlignment="1">
      <alignment vertical="top" wrapText="1"/>
    </xf>
    <xf numFmtId="49" fontId="1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vertical="top"/>
    </xf>
    <xf numFmtId="49" fontId="1" fillId="3" borderId="1" xfId="0" applyNumberFormat="1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center" vertical="top" wrapText="1"/>
    </xf>
    <xf numFmtId="0" fontId="8" fillId="5" borderId="1" xfId="0" applyFont="1" applyFill="1" applyBorder="1" applyAlignment="1">
      <alignment horizontal="center" vertical="center" wrapText="1"/>
    </xf>
    <xf numFmtId="0" fontId="0" fillId="5" borderId="0" xfId="0" applyNumberFormat="1" applyFont="1" applyFill="1" applyBorder="1" applyAlignment="1" applyProtection="1">
      <alignment vertical="top"/>
    </xf>
    <xf numFmtId="0" fontId="3" fillId="5" borderId="0" xfId="0" applyNumberFormat="1" applyFont="1" applyFill="1" applyBorder="1" applyAlignment="1" applyProtection="1">
      <alignment vertical="top"/>
    </xf>
    <xf numFmtId="0" fontId="12" fillId="0" borderId="0" xfId="0" applyNumberFormat="1" applyFont="1" applyFill="1" applyBorder="1" applyAlignment="1" applyProtection="1">
      <alignment horizontal="center" vertical="top"/>
    </xf>
    <xf numFmtId="0" fontId="12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horizontal="left" vertical="top"/>
    </xf>
    <xf numFmtId="49" fontId="1" fillId="0" borderId="1" xfId="0" applyNumberFormat="1" applyFont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4" fillId="5" borderId="0" xfId="0" applyFont="1" applyFill="1" applyBorder="1"/>
    <xf numFmtId="0" fontId="17" fillId="4" borderId="6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7" fillId="4" borderId="7" xfId="0" applyFont="1" applyFill="1" applyBorder="1" applyAlignment="1">
      <alignment horizontal="center" vertical="center" wrapText="1"/>
    </xf>
    <xf numFmtId="1" fontId="1" fillId="4" borderId="7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/>
    <xf numFmtId="0" fontId="17" fillId="2" borderId="1" xfId="0" applyFont="1" applyFill="1" applyBorder="1" applyAlignment="1">
      <alignment horizontal="center" vertical="center" wrapText="1"/>
    </xf>
    <xf numFmtId="0" fontId="18" fillId="5" borderId="8" xfId="0" applyFont="1" applyFill="1" applyBorder="1" applyAlignment="1">
      <alignment horizontal="center" vertical="center" wrapText="1"/>
    </xf>
    <xf numFmtId="0" fontId="1" fillId="5" borderId="31" xfId="0" applyFont="1" applyFill="1" applyBorder="1" applyAlignment="1">
      <alignment horizontal="left" vertical="center" wrapText="1"/>
    </xf>
    <xf numFmtId="0" fontId="1" fillId="5" borderId="42" xfId="0" applyFont="1" applyFill="1" applyBorder="1" applyAlignment="1">
      <alignment horizontal="left" vertical="center" wrapText="1"/>
    </xf>
    <xf numFmtId="0" fontId="1" fillId="0" borderId="0" xfId="0" applyFont="1" applyAlignment="1">
      <alignment vertical="top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/>
    </xf>
    <xf numFmtId="0" fontId="8" fillId="0" borderId="7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8" fillId="3" borderId="0" xfId="0" applyFont="1" applyFill="1" applyAlignment="1">
      <alignment wrapText="1"/>
    </xf>
    <xf numFmtId="0" fontId="2" fillId="3" borderId="1" xfId="0" applyFont="1" applyFill="1" applyBorder="1" applyAlignment="1">
      <alignment horizontal="left" vertical="center" wrapText="1"/>
    </xf>
    <xf numFmtId="0" fontId="1" fillId="5" borderId="4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/>
    </xf>
    <xf numFmtId="0" fontId="1" fillId="5" borderId="14" xfId="0" applyFont="1" applyFill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0" fontId="10" fillId="0" borderId="1" xfId="0" applyFont="1" applyBorder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19" fillId="0" borderId="1" xfId="0" applyFont="1" applyBorder="1" applyAlignment="1">
      <alignment wrapText="1"/>
    </xf>
    <xf numFmtId="0" fontId="12" fillId="0" borderId="0" xfId="0" applyNumberFormat="1" applyFont="1" applyFill="1" applyBorder="1" applyAlignment="1" applyProtection="1">
      <alignment horizontal="center" vertical="top"/>
    </xf>
    <xf numFmtId="0" fontId="12" fillId="0" borderId="0" xfId="0" applyNumberFormat="1" applyFont="1" applyFill="1" applyBorder="1" applyAlignment="1" applyProtection="1">
      <alignment horizontal="left" vertical="top"/>
    </xf>
    <xf numFmtId="0" fontId="12" fillId="0" borderId="0" xfId="0" applyNumberFormat="1" applyFont="1" applyFill="1" applyBorder="1" applyAlignment="1" applyProtection="1">
      <alignment horizontal="center" vertical="center"/>
    </xf>
    <xf numFmtId="0" fontId="12" fillId="0" borderId="0" xfId="1" applyNumberFormat="1" applyFont="1" applyFill="1" applyBorder="1" applyAlignment="1" applyProtection="1">
      <alignment horizontal="center" vertical="top"/>
    </xf>
    <xf numFmtId="49" fontId="12" fillId="0" borderId="0" xfId="0" applyNumberFormat="1" applyFont="1" applyFill="1" applyBorder="1" applyAlignment="1" applyProtection="1">
      <alignment horizontal="center" vertical="top"/>
    </xf>
    <xf numFmtId="0" fontId="16" fillId="0" borderId="0" xfId="0" applyNumberFormat="1" applyFont="1" applyFill="1" applyBorder="1" applyAlignment="1" applyProtection="1">
      <alignment horizontal="center" vertical="top"/>
    </xf>
    <xf numFmtId="0" fontId="2" fillId="0" borderId="0" xfId="0" applyFont="1" applyAlignment="1">
      <alignment horizontal="center"/>
    </xf>
    <xf numFmtId="0" fontId="3" fillId="0" borderId="50" xfId="0" applyNumberFormat="1" applyFont="1" applyFill="1" applyBorder="1" applyAlignment="1" applyProtection="1">
      <alignment horizontal="center" vertical="top"/>
    </xf>
    <xf numFmtId="0" fontId="3" fillId="0" borderId="51" xfId="0" applyNumberFormat="1" applyFont="1" applyFill="1" applyBorder="1" applyAlignment="1" applyProtection="1">
      <alignment horizontal="center" vertical="top"/>
    </xf>
    <xf numFmtId="0" fontId="3" fillId="0" borderId="52" xfId="0" applyNumberFormat="1" applyFont="1" applyFill="1" applyBorder="1" applyAlignment="1" applyProtection="1">
      <alignment horizontal="center" vertical="top"/>
    </xf>
    <xf numFmtId="0" fontId="3" fillId="5" borderId="50" xfId="0" applyNumberFormat="1" applyFont="1" applyFill="1" applyBorder="1" applyAlignment="1" applyProtection="1">
      <alignment horizontal="center" vertical="top"/>
    </xf>
    <xf numFmtId="0" fontId="3" fillId="5" borderId="51" xfId="0" applyNumberFormat="1" applyFont="1" applyFill="1" applyBorder="1" applyAlignment="1" applyProtection="1">
      <alignment horizontal="center" vertical="top"/>
    </xf>
    <xf numFmtId="0" fontId="3" fillId="5" borderId="52" xfId="0" applyNumberFormat="1" applyFont="1" applyFill="1" applyBorder="1" applyAlignment="1" applyProtection="1">
      <alignment horizontal="center" vertical="top"/>
    </xf>
    <xf numFmtId="0" fontId="3" fillId="0" borderId="21" xfId="0" applyNumberFormat="1" applyFont="1" applyFill="1" applyBorder="1" applyAlignment="1" applyProtection="1">
      <alignment horizontal="center" vertical="top"/>
    </xf>
    <xf numFmtId="0" fontId="3" fillId="0" borderId="23" xfId="0" applyNumberFormat="1" applyFont="1" applyFill="1" applyBorder="1" applyAlignment="1" applyProtection="1">
      <alignment horizontal="center" vertical="top"/>
    </xf>
    <xf numFmtId="0" fontId="3" fillId="0" borderId="40" xfId="0" applyNumberFormat="1" applyFont="1" applyFill="1" applyBorder="1" applyAlignment="1" applyProtection="1">
      <alignment horizontal="center" vertical="top"/>
    </xf>
    <xf numFmtId="0" fontId="3" fillId="0" borderId="38" xfId="0" applyNumberFormat="1" applyFont="1" applyFill="1" applyBorder="1" applyAlignment="1" applyProtection="1">
      <alignment horizontal="center" vertical="top"/>
    </xf>
    <xf numFmtId="0" fontId="3" fillId="0" borderId="39" xfId="0" applyNumberFormat="1" applyFont="1" applyFill="1" applyBorder="1" applyAlignment="1" applyProtection="1">
      <alignment horizontal="center" vertical="top"/>
    </xf>
    <xf numFmtId="0" fontId="3" fillId="5" borderId="21" xfId="0" applyNumberFormat="1" applyFont="1" applyFill="1" applyBorder="1" applyAlignment="1" applyProtection="1">
      <alignment horizontal="center" vertical="top"/>
    </xf>
    <xf numFmtId="0" fontId="3" fillId="5" borderId="23" xfId="0" applyNumberFormat="1" applyFont="1" applyFill="1" applyBorder="1" applyAlignment="1" applyProtection="1">
      <alignment horizontal="center" vertical="top"/>
    </xf>
    <xf numFmtId="0" fontId="3" fillId="5" borderId="42" xfId="0" applyNumberFormat="1" applyFont="1" applyFill="1" applyBorder="1" applyAlignment="1" applyProtection="1">
      <alignment horizontal="center" vertical="top"/>
    </xf>
    <xf numFmtId="0" fontId="3" fillId="5" borderId="43" xfId="0" applyNumberFormat="1" applyFont="1" applyFill="1" applyBorder="1" applyAlignment="1" applyProtection="1">
      <alignment horizontal="center" vertical="top"/>
    </xf>
    <xf numFmtId="0" fontId="3" fillId="5" borderId="44" xfId="0" applyNumberFormat="1" applyFont="1" applyFill="1" applyBorder="1" applyAlignment="1" applyProtection="1">
      <alignment horizontal="center" vertical="top"/>
    </xf>
    <xf numFmtId="0" fontId="3" fillId="0" borderId="42" xfId="0" applyNumberFormat="1" applyFont="1" applyFill="1" applyBorder="1" applyAlignment="1" applyProtection="1">
      <alignment horizontal="center" vertical="top"/>
    </xf>
    <xf numFmtId="0" fontId="3" fillId="0" borderId="43" xfId="0" applyNumberFormat="1" applyFont="1" applyFill="1" applyBorder="1" applyAlignment="1" applyProtection="1">
      <alignment horizontal="center" vertical="top"/>
    </xf>
    <xf numFmtId="0" fontId="3" fillId="0" borderId="44" xfId="0" applyNumberFormat="1" applyFont="1" applyFill="1" applyBorder="1" applyAlignment="1" applyProtection="1">
      <alignment horizontal="center" vertical="top"/>
    </xf>
    <xf numFmtId="0" fontId="3" fillId="0" borderId="37" xfId="0" applyNumberFormat="1" applyFont="1" applyFill="1" applyBorder="1" applyAlignment="1" applyProtection="1">
      <alignment horizontal="center" vertical="top"/>
    </xf>
    <xf numFmtId="0" fontId="3" fillId="0" borderId="5" xfId="0" applyNumberFormat="1" applyFont="1" applyFill="1" applyBorder="1" applyAlignment="1" applyProtection="1">
      <alignment horizontal="center" vertical="top"/>
    </xf>
    <xf numFmtId="0" fontId="3" fillId="0" borderId="53" xfId="0" applyNumberFormat="1" applyFont="1" applyFill="1" applyBorder="1" applyAlignment="1" applyProtection="1">
      <alignment horizontal="center" vertical="top"/>
    </xf>
    <xf numFmtId="0" fontId="3" fillId="0" borderId="22" xfId="0" applyNumberFormat="1" applyFont="1" applyFill="1" applyBorder="1" applyAlignment="1" applyProtection="1">
      <alignment horizontal="center" vertical="top"/>
    </xf>
    <xf numFmtId="0" fontId="3" fillId="0" borderId="24" xfId="0" applyNumberFormat="1" applyFont="1" applyFill="1" applyBorder="1" applyAlignment="1" applyProtection="1">
      <alignment horizontal="center" vertical="top"/>
    </xf>
    <xf numFmtId="0" fontId="3" fillId="0" borderId="25" xfId="0" applyNumberFormat="1" applyFont="1" applyFill="1" applyBorder="1" applyAlignment="1" applyProtection="1">
      <alignment horizontal="center" vertical="top"/>
    </xf>
    <xf numFmtId="0" fontId="3" fillId="0" borderId="26" xfId="0" applyNumberFormat="1" applyFont="1" applyFill="1" applyBorder="1" applyAlignment="1" applyProtection="1">
      <alignment horizontal="center" vertical="top"/>
    </xf>
    <xf numFmtId="0" fontId="3" fillId="0" borderId="18" xfId="0" applyNumberFormat="1" applyFont="1" applyFill="1" applyBorder="1" applyAlignment="1" applyProtection="1">
      <alignment horizontal="center" vertical="top"/>
    </xf>
    <xf numFmtId="0" fontId="3" fillId="0" borderId="19" xfId="0" applyNumberFormat="1" applyFont="1" applyFill="1" applyBorder="1" applyAlignment="1" applyProtection="1">
      <alignment horizontal="center" vertical="top"/>
    </xf>
    <xf numFmtId="0" fontId="3" fillId="0" borderId="20" xfId="0" applyNumberFormat="1" applyFont="1" applyFill="1" applyBorder="1" applyAlignment="1" applyProtection="1">
      <alignment horizontal="center" vertical="top"/>
    </xf>
    <xf numFmtId="0" fontId="3" fillId="0" borderId="0" xfId="0" applyNumberFormat="1" applyFont="1" applyFill="1" applyBorder="1" applyAlignment="1" applyProtection="1">
      <alignment horizontal="left" vertical="top"/>
    </xf>
    <xf numFmtId="0" fontId="14" fillId="0" borderId="0" xfId="0" applyNumberFormat="1" applyFont="1" applyFill="1" applyBorder="1" applyAlignment="1" applyProtection="1">
      <alignment horizontal="center" vertical="top"/>
    </xf>
    <xf numFmtId="0" fontId="15" fillId="0" borderId="0" xfId="0" applyFont="1" applyAlignment="1">
      <alignment horizontal="center"/>
    </xf>
    <xf numFmtId="0" fontId="3" fillId="0" borderId="45" xfId="0" applyNumberFormat="1" applyFont="1" applyFill="1" applyBorder="1" applyAlignment="1" applyProtection="1">
      <alignment horizontal="center" vertical="top"/>
    </xf>
    <xf numFmtId="0" fontId="3" fillId="0" borderId="9" xfId="0" applyNumberFormat="1" applyFont="1" applyFill="1" applyBorder="1" applyAlignment="1" applyProtection="1">
      <alignment horizontal="center" vertical="top"/>
    </xf>
    <xf numFmtId="0" fontId="3" fillId="0" borderId="46" xfId="0" applyNumberFormat="1" applyFont="1" applyFill="1" applyBorder="1" applyAlignment="1" applyProtection="1">
      <alignment horizontal="center" vertical="top"/>
    </xf>
    <xf numFmtId="0" fontId="3" fillId="0" borderId="40" xfId="0" applyNumberFormat="1" applyFont="1" applyFill="1" applyBorder="1" applyAlignment="1" applyProtection="1">
      <alignment horizontal="center" vertical="top" wrapText="1"/>
    </xf>
    <xf numFmtId="0" fontId="3" fillId="0" borderId="34" xfId="0" applyNumberFormat="1" applyFont="1" applyFill="1" applyBorder="1" applyAlignment="1" applyProtection="1">
      <alignment horizontal="center" vertical="top"/>
    </xf>
    <xf numFmtId="0" fontId="3" fillId="0" borderId="35" xfId="0" applyNumberFormat="1" applyFont="1" applyFill="1" applyBorder="1" applyAlignment="1" applyProtection="1">
      <alignment horizontal="center" vertical="top"/>
    </xf>
    <xf numFmtId="0" fontId="3" fillId="0" borderId="36" xfId="0" applyNumberFormat="1" applyFont="1" applyFill="1" applyBorder="1" applyAlignment="1" applyProtection="1">
      <alignment horizontal="center" vertical="top"/>
    </xf>
    <xf numFmtId="0" fontId="3" fillId="0" borderId="49" xfId="0" applyNumberFormat="1" applyFont="1" applyFill="1" applyBorder="1" applyAlignment="1" applyProtection="1">
      <alignment horizontal="center" vertical="top"/>
    </xf>
    <xf numFmtId="0" fontId="3" fillId="0" borderId="47" xfId="0" applyNumberFormat="1" applyFont="1" applyFill="1" applyBorder="1" applyAlignment="1" applyProtection="1">
      <alignment horizontal="center" vertical="top"/>
    </xf>
    <xf numFmtId="0" fontId="3" fillId="0" borderId="48" xfId="0" applyNumberFormat="1" applyFont="1" applyFill="1" applyBorder="1" applyAlignment="1" applyProtection="1">
      <alignment horizontal="center" vertical="top"/>
    </xf>
    <xf numFmtId="0" fontId="3" fillId="0" borderId="21" xfId="0" applyNumberFormat="1" applyFont="1" applyFill="1" applyBorder="1" applyAlignment="1" applyProtection="1">
      <alignment horizontal="center" vertical="top" wrapText="1"/>
    </xf>
    <xf numFmtId="0" fontId="3" fillId="0" borderId="22" xfId="0" applyNumberFormat="1" applyFont="1" applyFill="1" applyBorder="1" applyAlignment="1" applyProtection="1">
      <alignment horizontal="center" vertical="top" wrapText="1"/>
    </xf>
    <xf numFmtId="0" fontId="3" fillId="0" borderId="23" xfId="0" applyNumberFormat="1" applyFont="1" applyFill="1" applyBorder="1" applyAlignment="1" applyProtection="1">
      <alignment horizontal="center" vertical="top" wrapText="1"/>
    </xf>
    <xf numFmtId="0" fontId="3" fillId="0" borderId="41" xfId="0" applyNumberFormat="1" applyFont="1" applyFill="1" applyBorder="1" applyAlignment="1" applyProtection="1">
      <alignment horizontal="center" vertical="top"/>
    </xf>
    <xf numFmtId="0" fontId="3" fillId="0" borderId="17" xfId="0" applyNumberFormat="1" applyFont="1" applyFill="1" applyBorder="1" applyAlignment="1" applyProtection="1">
      <alignment horizontal="center" vertical="top"/>
    </xf>
    <xf numFmtId="0" fontId="3" fillId="0" borderId="27" xfId="0" applyNumberFormat="1" applyFont="1" applyFill="1" applyBorder="1" applyAlignment="1" applyProtection="1">
      <alignment horizontal="center" vertical="top" wrapText="1"/>
    </xf>
    <xf numFmtId="0" fontId="3" fillId="0" borderId="28" xfId="0" applyNumberFormat="1" applyFont="1" applyFill="1" applyBorder="1" applyAlignment="1" applyProtection="1">
      <alignment horizontal="center" vertical="top" wrapText="1"/>
    </xf>
    <xf numFmtId="0" fontId="3" fillId="0" borderId="31" xfId="0" applyNumberFormat="1" applyFont="1" applyFill="1" applyBorder="1" applyAlignment="1" applyProtection="1">
      <alignment horizontal="center" vertical="top" wrapText="1"/>
    </xf>
    <xf numFmtId="0" fontId="3" fillId="0" borderId="29" xfId="0" applyNumberFormat="1" applyFont="1" applyFill="1" applyBorder="1" applyAlignment="1" applyProtection="1">
      <alignment horizontal="center" vertical="top" wrapText="1"/>
    </xf>
    <xf numFmtId="0" fontId="3" fillId="0" borderId="0" xfId="0" applyFont="1" applyAlignment="1">
      <alignment horizontal="left"/>
    </xf>
    <xf numFmtId="0" fontId="3" fillId="0" borderId="18" xfId="0" applyNumberFormat="1" applyFont="1" applyFill="1" applyBorder="1" applyAlignment="1" applyProtection="1">
      <alignment horizontal="center" vertical="top" wrapText="1"/>
    </xf>
    <xf numFmtId="0" fontId="3" fillId="0" borderId="19" xfId="0" applyNumberFormat="1" applyFont="1" applyFill="1" applyBorder="1" applyAlignment="1" applyProtection="1">
      <alignment horizontal="center" vertical="top" wrapText="1"/>
    </xf>
    <xf numFmtId="0" fontId="3" fillId="0" borderId="20" xfId="0" applyNumberFormat="1" applyFont="1" applyFill="1" applyBorder="1" applyAlignment="1" applyProtection="1">
      <alignment horizontal="center" vertical="top" wrapText="1"/>
    </xf>
    <xf numFmtId="0" fontId="3" fillId="0" borderId="49" xfId="0" applyNumberFormat="1" applyFont="1" applyFill="1" applyBorder="1" applyAlignment="1" applyProtection="1">
      <alignment horizontal="center" vertical="top" wrapText="1"/>
    </xf>
    <xf numFmtId="0" fontId="3" fillId="0" borderId="47" xfId="0" applyNumberFormat="1" applyFont="1" applyFill="1" applyBorder="1" applyAlignment="1" applyProtection="1">
      <alignment horizontal="center" vertical="top" wrapText="1"/>
    </xf>
    <xf numFmtId="0" fontId="3" fillId="0" borderId="48" xfId="0" applyNumberFormat="1" applyFont="1" applyFill="1" applyBorder="1" applyAlignment="1" applyProtection="1">
      <alignment horizontal="center" vertical="top" wrapText="1"/>
    </xf>
    <xf numFmtId="0" fontId="9" fillId="0" borderId="0" xfId="0" applyFont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center" vertical="top" wrapText="1"/>
    </xf>
    <xf numFmtId="49" fontId="1" fillId="0" borderId="7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vertical="top" wrapText="1"/>
    </xf>
    <xf numFmtId="0" fontId="1" fillId="0" borderId="56" xfId="0" applyFont="1" applyFill="1" applyBorder="1" applyAlignment="1">
      <alignment vertical="top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top" wrapText="1"/>
    </xf>
    <xf numFmtId="0" fontId="7" fillId="0" borderId="7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top" wrapText="1"/>
    </xf>
    <xf numFmtId="0" fontId="1" fillId="0" borderId="7" xfId="0" applyFont="1" applyFill="1" applyBorder="1" applyAlignment="1">
      <alignment vertical="top" wrapText="1"/>
    </xf>
    <xf numFmtId="0" fontId="1" fillId="0" borderId="2" xfId="0" applyFont="1" applyFill="1" applyBorder="1" applyAlignment="1">
      <alignment horizontal="center" vertical="center" textRotation="90" wrapText="1"/>
    </xf>
    <xf numFmtId="0" fontId="1" fillId="0" borderId="3" xfId="0" applyFont="1" applyFill="1" applyBorder="1" applyAlignment="1">
      <alignment horizontal="center" vertical="center" textRotation="90" wrapText="1"/>
    </xf>
    <xf numFmtId="0" fontId="1" fillId="0" borderId="7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textRotation="90" wrapText="1"/>
    </xf>
    <xf numFmtId="0" fontId="1" fillId="0" borderId="3" xfId="0" applyFont="1" applyFill="1" applyBorder="1" applyAlignment="1">
      <alignment horizontal="left" vertical="center" textRotation="90" wrapText="1"/>
    </xf>
    <xf numFmtId="0" fontId="1" fillId="0" borderId="7" xfId="0" applyFont="1" applyFill="1" applyBorder="1" applyAlignment="1">
      <alignment horizontal="left" vertical="center" textRotation="90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textRotation="90" wrapText="1"/>
    </xf>
    <xf numFmtId="0" fontId="2" fillId="0" borderId="3" xfId="0" applyFont="1" applyFill="1" applyBorder="1" applyAlignment="1">
      <alignment horizontal="center" vertical="center" textRotation="90" wrapText="1"/>
    </xf>
    <xf numFmtId="0" fontId="2" fillId="0" borderId="7" xfId="0" applyFont="1" applyFill="1" applyBorder="1" applyAlignment="1">
      <alignment horizontal="center" vertical="center" textRotation="90" wrapText="1"/>
    </xf>
    <xf numFmtId="0" fontId="16" fillId="0" borderId="0" xfId="0" applyFont="1" applyAlignment="1">
      <alignment horizont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top"/>
    </xf>
    <xf numFmtId="0" fontId="5" fillId="0" borderId="13" xfId="0" applyFont="1" applyBorder="1" applyAlignment="1">
      <alignment horizontal="left" vertical="top" wrapText="1"/>
    </xf>
    <xf numFmtId="0" fontId="5" fillId="0" borderId="56" xfId="0" applyFont="1" applyBorder="1" applyAlignment="1">
      <alignment horizontal="left" vertical="top" wrapText="1"/>
    </xf>
    <xf numFmtId="0" fontId="1" fillId="0" borderId="56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 wrapText="1"/>
    </xf>
    <xf numFmtId="0" fontId="7" fillId="0" borderId="7" xfId="0" applyFont="1" applyFill="1" applyBorder="1" applyAlignment="1">
      <alignment horizontal="left" vertical="top" wrapText="1"/>
    </xf>
    <xf numFmtId="0" fontId="0" fillId="0" borderId="5" xfId="0" applyBorder="1"/>
  </cellXfs>
  <cellStyles count="2">
    <cellStyle name="Обычный" xfId="0" builtinId="0"/>
    <cellStyle name="Обычный_tmp1B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.Spankulova/Desktop/&#1044;&#1051;&#1071;%20&#1057;&#1054;&#1057;&#1058;&#1040;&#1042;&#1051;&#1045;&#1053;&#1048;&#1071;%20&#1056;&#1059;&#1055;%20&#1055;&#1054;%20&#1050;&#1056;&#1045;&#1044;&#1048;&#1058;&#1059;%20&#1085;&#1072;2021-2022&#1091;&#1095;/&#1052;&#1086;&#1076;&#1091;&#1083;&#1100;%20&#1053;&#1054;&#1042;&#1067;&#1049;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>
        <row r="9">
          <cell r="B9" t="str">
            <v>Міндетті пәндер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M26"/>
  <sheetViews>
    <sheetView view="pageBreakPreview" topLeftCell="A4" zoomScaleSheetLayoutView="100" workbookViewId="0">
      <selection activeCell="S26" sqref="S26:W26"/>
    </sheetView>
  </sheetViews>
  <sheetFormatPr defaultRowHeight="15" x14ac:dyDescent="0.25"/>
  <cols>
    <col min="1" max="1" width="6.7109375" style="18" customWidth="1"/>
    <col min="2" max="3" width="5" style="18" customWidth="1"/>
    <col min="4" max="40" width="5" customWidth="1"/>
  </cols>
  <sheetData>
    <row r="4" spans="1:39" ht="19.5" customHeight="1" x14ac:dyDescent="0.25">
      <c r="A4" s="218" t="s">
        <v>122</v>
      </c>
      <c r="B4" s="218"/>
      <c r="C4" s="218"/>
      <c r="D4" s="218"/>
      <c r="E4" s="218"/>
      <c r="F4" s="218"/>
      <c r="G4" s="218"/>
      <c r="H4" s="218"/>
      <c r="I4" s="218"/>
      <c r="J4" s="218"/>
      <c r="K4" s="218"/>
      <c r="L4" s="218"/>
      <c r="M4" s="218"/>
      <c r="N4" s="218"/>
      <c r="O4" s="218"/>
      <c r="P4" s="218"/>
      <c r="Q4" s="218"/>
      <c r="R4" s="218"/>
      <c r="S4" s="218"/>
      <c r="T4" s="218"/>
      <c r="U4" s="218"/>
      <c r="V4" s="218"/>
      <c r="W4" s="218"/>
      <c r="X4" s="218"/>
      <c r="Y4" s="218"/>
      <c r="Z4" s="218"/>
      <c r="AA4" s="218"/>
      <c r="AB4" s="218"/>
      <c r="AC4" s="218"/>
      <c r="AD4" s="218"/>
      <c r="AE4" s="218"/>
      <c r="AF4" s="218"/>
      <c r="AG4" s="218"/>
      <c r="AH4" s="218"/>
      <c r="AI4" s="218"/>
      <c r="AJ4" s="218"/>
      <c r="AK4" s="218"/>
      <c r="AL4" s="218"/>
      <c r="AM4" s="218"/>
    </row>
    <row r="5" spans="1:39" ht="19.5" customHeight="1" x14ac:dyDescent="0.25">
      <c r="A5" s="215" t="s">
        <v>75</v>
      </c>
      <c r="B5" s="215"/>
      <c r="C5" s="215"/>
      <c r="D5" s="215"/>
      <c r="E5" s="215"/>
      <c r="F5" s="215"/>
      <c r="G5" s="215"/>
      <c r="H5" s="215"/>
      <c r="I5" s="215"/>
      <c r="J5" s="215"/>
      <c r="K5" s="215"/>
      <c r="L5" s="215"/>
      <c r="M5" s="215"/>
      <c r="N5" s="215"/>
      <c r="O5" s="215"/>
      <c r="P5" s="215"/>
      <c r="Q5" s="215"/>
      <c r="R5" s="215"/>
      <c r="S5" s="215"/>
      <c r="T5" s="215"/>
      <c r="U5" s="215"/>
      <c r="V5" s="215"/>
      <c r="W5" s="215"/>
      <c r="X5" s="215"/>
      <c r="Y5" s="215"/>
      <c r="Z5" s="215"/>
      <c r="AA5" s="215"/>
      <c r="AB5" s="215"/>
      <c r="AC5" s="215"/>
      <c r="AD5" s="215"/>
      <c r="AE5" s="215"/>
      <c r="AF5" s="215"/>
      <c r="AG5" s="215"/>
      <c r="AH5" s="215"/>
      <c r="AI5" s="215"/>
      <c r="AJ5" s="215"/>
      <c r="AK5" s="215"/>
      <c r="AL5" s="215"/>
      <c r="AM5" s="215"/>
    </row>
    <row r="6" spans="1:39" ht="19.5" customHeight="1" x14ac:dyDescent="0.25">
      <c r="A6" s="117"/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  <c r="Y6" s="117"/>
      <c r="Z6" s="117"/>
      <c r="AA6" s="117"/>
      <c r="AB6" s="117"/>
      <c r="AC6" s="117"/>
      <c r="AD6" s="117"/>
      <c r="AE6" s="117"/>
      <c r="AF6" s="117"/>
      <c r="AG6" s="117"/>
      <c r="AH6" s="117"/>
      <c r="AI6" s="117"/>
      <c r="AJ6" s="117"/>
      <c r="AK6" s="117"/>
      <c r="AL6" s="117"/>
      <c r="AM6" s="117"/>
    </row>
    <row r="7" spans="1:39" ht="19.5" customHeight="1" x14ac:dyDescent="0.25">
      <c r="A7" s="117"/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117"/>
      <c r="U7" s="117"/>
      <c r="V7" s="117"/>
      <c r="W7" s="117"/>
      <c r="X7" s="117"/>
      <c r="Y7" s="117"/>
      <c r="Z7" s="117"/>
      <c r="AA7" s="117"/>
      <c r="AB7" s="117"/>
      <c r="AC7" s="117"/>
      <c r="AD7" s="117"/>
      <c r="AE7" s="117"/>
      <c r="AF7" s="117"/>
      <c r="AG7" s="117"/>
      <c r="AH7" s="117"/>
      <c r="AI7" s="117"/>
      <c r="AJ7" s="117"/>
      <c r="AK7" s="117"/>
      <c r="AL7" s="117"/>
      <c r="AM7" s="117"/>
    </row>
    <row r="8" spans="1:39" ht="19.5" customHeight="1" x14ac:dyDescent="0.25">
      <c r="A8" s="117"/>
      <c r="B8" s="117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17"/>
      <c r="Y8" s="117"/>
      <c r="Z8" s="117"/>
      <c r="AA8" s="117"/>
      <c r="AB8" s="117"/>
      <c r="AC8" s="117"/>
      <c r="AD8" s="117"/>
      <c r="AE8" s="117"/>
      <c r="AF8" s="117"/>
      <c r="AG8" s="117"/>
      <c r="AH8" s="117"/>
      <c r="AI8" s="117"/>
      <c r="AJ8" s="117"/>
      <c r="AK8" s="117"/>
      <c r="AL8" s="117"/>
      <c r="AM8" s="117"/>
    </row>
    <row r="9" spans="1:39" ht="19.5" customHeight="1" x14ac:dyDescent="0.25">
      <c r="A9" s="78"/>
      <c r="B9" s="216" t="s">
        <v>76</v>
      </c>
      <c r="C9" s="216"/>
      <c r="D9" s="216"/>
      <c r="E9" s="216"/>
      <c r="F9" s="216"/>
      <c r="G9" s="216"/>
      <c r="H9" s="216"/>
      <c r="I9" s="216"/>
      <c r="J9" s="216"/>
      <c r="K9" s="78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 t="s">
        <v>77</v>
      </c>
      <c r="AI9" s="79"/>
      <c r="AJ9" s="79"/>
      <c r="AK9" s="79"/>
      <c r="AL9" s="79"/>
      <c r="AM9" s="79"/>
    </row>
    <row r="10" spans="1:39" ht="19.5" customHeight="1" x14ac:dyDescent="0.25">
      <c r="A10" s="79"/>
      <c r="B10" s="216" t="s">
        <v>148</v>
      </c>
      <c r="C10" s="216"/>
      <c r="D10" s="216"/>
      <c r="E10" s="216"/>
      <c r="F10" s="216"/>
      <c r="G10" s="216"/>
      <c r="H10" s="216"/>
      <c r="I10" s="216"/>
      <c r="J10" s="216"/>
      <c r="AH10" s="79" t="s">
        <v>79</v>
      </c>
      <c r="AI10" s="79"/>
      <c r="AJ10" s="79"/>
      <c r="AK10" s="79"/>
      <c r="AL10" s="79"/>
      <c r="AM10" s="79"/>
    </row>
    <row r="11" spans="1:39" ht="19.5" customHeight="1" x14ac:dyDescent="0.25">
      <c r="A11" s="79"/>
      <c r="B11" s="216" t="s">
        <v>80</v>
      </c>
      <c r="C11" s="216"/>
      <c r="D11" s="216"/>
      <c r="E11" s="216"/>
      <c r="F11" s="216"/>
      <c r="G11" s="216"/>
      <c r="H11" s="216"/>
      <c r="I11" s="216"/>
      <c r="J11" s="216"/>
      <c r="AH11" s="79" t="s">
        <v>82</v>
      </c>
      <c r="AI11" s="79"/>
      <c r="AJ11" s="79"/>
      <c r="AK11" s="79"/>
      <c r="AL11" s="79"/>
      <c r="AM11" s="79"/>
    </row>
    <row r="12" spans="1:39" ht="19.5" customHeight="1" x14ac:dyDescent="0.25">
      <c r="A12" s="79"/>
      <c r="B12" s="216" t="s">
        <v>149</v>
      </c>
      <c r="C12" s="216"/>
      <c r="D12" s="216"/>
      <c r="E12" s="216"/>
      <c r="F12" s="216"/>
      <c r="G12" s="216"/>
      <c r="H12" s="216"/>
      <c r="I12" s="216"/>
      <c r="J12" s="216"/>
      <c r="AH12" s="79" t="s">
        <v>83</v>
      </c>
      <c r="AI12" s="79"/>
      <c r="AJ12" s="79"/>
      <c r="AK12" s="79"/>
      <c r="AL12" s="79"/>
      <c r="AM12" s="79"/>
    </row>
    <row r="13" spans="1:39" ht="19.5" customHeight="1" x14ac:dyDescent="0.25">
      <c r="A13" s="79"/>
      <c r="B13" s="216" t="s">
        <v>83</v>
      </c>
      <c r="C13" s="216"/>
      <c r="D13" s="216"/>
      <c r="E13" s="216"/>
      <c r="F13" s="216"/>
      <c r="G13" s="216"/>
      <c r="H13" s="216"/>
      <c r="I13" s="216"/>
      <c r="J13" s="216"/>
      <c r="AH13" s="79"/>
      <c r="AI13" s="79"/>
      <c r="AJ13" s="79"/>
      <c r="AK13" s="79"/>
      <c r="AL13" s="79"/>
      <c r="AM13" s="79"/>
    </row>
    <row r="14" spans="1:39" ht="19.5" customHeight="1" x14ac:dyDescent="0.25">
      <c r="A14" s="79"/>
      <c r="B14" s="118"/>
      <c r="C14" s="118"/>
      <c r="D14" s="118"/>
      <c r="E14" s="118"/>
      <c r="F14" s="118"/>
      <c r="G14" s="118"/>
      <c r="H14" s="118"/>
      <c r="I14" s="118"/>
      <c r="J14" s="118"/>
      <c r="AH14" s="79"/>
      <c r="AI14" s="79"/>
      <c r="AJ14" s="79"/>
      <c r="AK14" s="79"/>
      <c r="AL14" s="79"/>
      <c r="AM14" s="79"/>
    </row>
    <row r="15" spans="1:39" ht="19.5" customHeight="1" x14ac:dyDescent="0.25">
      <c r="A15" s="79"/>
      <c r="B15" s="118"/>
      <c r="C15" s="118"/>
      <c r="D15" s="118"/>
      <c r="E15" s="118"/>
      <c r="F15" s="118"/>
      <c r="G15" s="118"/>
      <c r="H15" s="118"/>
      <c r="I15" s="118"/>
      <c r="J15" s="118"/>
      <c r="AH15" s="79"/>
      <c r="AI15" s="79"/>
      <c r="AJ15" s="79"/>
      <c r="AK15" s="79"/>
      <c r="AL15" s="79"/>
      <c r="AM15" s="79"/>
    </row>
    <row r="16" spans="1:39" ht="19.5" customHeight="1" x14ac:dyDescent="0.25">
      <c r="A16" s="79"/>
      <c r="B16" s="118"/>
      <c r="C16" s="118"/>
      <c r="D16" s="118"/>
      <c r="E16" s="118"/>
      <c r="F16" s="118"/>
      <c r="G16" s="118"/>
      <c r="H16" s="118"/>
      <c r="I16" s="118"/>
      <c r="J16" s="118"/>
      <c r="AH16" s="79"/>
      <c r="AI16" s="79"/>
      <c r="AJ16" s="79"/>
      <c r="AK16" s="79"/>
      <c r="AL16" s="79"/>
      <c r="AM16" s="79"/>
    </row>
    <row r="17" spans="1:39" ht="19.5" customHeight="1" x14ac:dyDescent="0.25">
      <c r="A17" s="79"/>
      <c r="I17" s="215" t="s">
        <v>78</v>
      </c>
      <c r="J17" s="215"/>
      <c r="K17" s="215"/>
      <c r="L17" s="215"/>
      <c r="M17" s="215"/>
      <c r="N17" s="215"/>
      <c r="O17" s="215"/>
      <c r="P17" s="215"/>
      <c r="Q17" s="215"/>
      <c r="R17" s="215"/>
      <c r="S17" s="215"/>
      <c r="T17" s="215"/>
      <c r="U17" s="215"/>
      <c r="V17" s="215"/>
      <c r="W17" s="215"/>
      <c r="X17" s="215"/>
      <c r="Y17" s="215"/>
      <c r="Z17" s="215"/>
      <c r="AA17" s="215"/>
      <c r="AB17" s="215"/>
      <c r="AC17" s="215"/>
      <c r="AD17" s="215"/>
      <c r="AE17" s="215"/>
      <c r="AF17" s="215"/>
      <c r="AG17" s="215"/>
      <c r="AH17" s="79"/>
      <c r="AI17" s="79"/>
      <c r="AJ17" s="79"/>
      <c r="AK17" s="79"/>
      <c r="AL17" s="79"/>
      <c r="AM17" s="80"/>
    </row>
    <row r="18" spans="1:39" ht="19.5" customHeight="1" x14ac:dyDescent="0.25">
      <c r="A18" s="79"/>
      <c r="B18" s="79"/>
      <c r="C18" s="79"/>
      <c r="D18" s="79"/>
      <c r="E18" s="79"/>
      <c r="F18" s="79"/>
      <c r="G18" s="79"/>
      <c r="H18" s="79"/>
      <c r="I18" s="217" t="s">
        <v>81</v>
      </c>
      <c r="J18" s="217"/>
      <c r="K18" s="217"/>
      <c r="L18" s="217"/>
      <c r="M18" s="217"/>
      <c r="N18" s="217"/>
      <c r="O18" s="217"/>
      <c r="P18" s="217"/>
      <c r="Q18" s="217"/>
      <c r="R18" s="217"/>
      <c r="S18" s="217"/>
      <c r="T18" s="217"/>
      <c r="U18" s="217"/>
      <c r="V18" s="217"/>
      <c r="W18" s="217"/>
      <c r="X18" s="217"/>
      <c r="Y18" s="217"/>
      <c r="Z18" s="217"/>
      <c r="AA18" s="217"/>
      <c r="AB18" s="217"/>
      <c r="AC18" s="217"/>
      <c r="AD18" s="217"/>
      <c r="AE18" s="217"/>
      <c r="AF18" s="217"/>
      <c r="AG18" s="217"/>
      <c r="AH18" s="79"/>
      <c r="AI18" s="79"/>
      <c r="AJ18" s="79"/>
      <c r="AK18" s="79"/>
      <c r="AL18" s="79"/>
      <c r="AM18" s="80"/>
    </row>
    <row r="19" spans="1:39" ht="19.5" customHeight="1" x14ac:dyDescent="0.25">
      <c r="A19" s="79"/>
      <c r="B19" s="79"/>
      <c r="C19" s="79"/>
      <c r="D19" s="79"/>
      <c r="E19" s="79"/>
      <c r="F19" s="79"/>
      <c r="G19" s="79"/>
      <c r="H19" s="79"/>
      <c r="I19" s="215" t="s">
        <v>123</v>
      </c>
      <c r="J19" s="215"/>
      <c r="K19" s="215"/>
      <c r="L19" s="215"/>
      <c r="M19" s="215"/>
      <c r="N19" s="215"/>
      <c r="O19" s="215"/>
      <c r="P19" s="215"/>
      <c r="Q19" s="215"/>
      <c r="R19" s="215"/>
      <c r="S19" s="215"/>
      <c r="T19" s="215"/>
      <c r="U19" s="215"/>
      <c r="V19" s="215"/>
      <c r="W19" s="215"/>
      <c r="X19" s="215"/>
      <c r="Y19" s="215"/>
      <c r="Z19" s="215"/>
      <c r="AA19" s="215"/>
      <c r="AB19" s="215"/>
      <c r="AC19" s="215"/>
      <c r="AD19" s="215"/>
      <c r="AE19" s="215"/>
      <c r="AF19" s="215"/>
      <c r="AG19" s="215"/>
      <c r="AH19" s="79"/>
      <c r="AI19" s="79"/>
      <c r="AJ19" s="79"/>
      <c r="AK19" s="79"/>
      <c r="AL19" s="79"/>
      <c r="AM19" s="80"/>
    </row>
    <row r="20" spans="1:39" ht="19.5" customHeight="1" x14ac:dyDescent="0.25">
      <c r="A20" s="83"/>
      <c r="B20" s="83"/>
      <c r="C20" s="83"/>
      <c r="D20" s="83"/>
      <c r="E20" s="83"/>
      <c r="F20" s="83"/>
      <c r="G20" s="83"/>
      <c r="H20" s="83"/>
      <c r="I20" s="215" t="s">
        <v>124</v>
      </c>
      <c r="J20" s="215"/>
      <c r="K20" s="215"/>
      <c r="L20" s="215"/>
      <c r="M20" s="215"/>
      <c r="N20" s="215"/>
      <c r="O20" s="215"/>
      <c r="P20" s="215"/>
      <c r="Q20" s="215"/>
      <c r="R20" s="215"/>
      <c r="S20" s="215"/>
      <c r="T20" s="215"/>
      <c r="U20" s="215"/>
      <c r="V20" s="215"/>
      <c r="W20" s="215"/>
      <c r="X20" s="215"/>
      <c r="Y20" s="215"/>
      <c r="Z20" s="215"/>
      <c r="AA20" s="215"/>
      <c r="AB20" s="215"/>
      <c r="AC20" s="215"/>
      <c r="AD20" s="215"/>
      <c r="AE20" s="215"/>
      <c r="AF20" s="215"/>
      <c r="AG20" s="215"/>
      <c r="AH20" s="83"/>
      <c r="AI20" s="83"/>
      <c r="AJ20" s="83"/>
      <c r="AK20" s="83"/>
      <c r="AL20" s="83"/>
      <c r="AM20" s="83"/>
    </row>
    <row r="21" spans="1:39" ht="19.5" customHeight="1" x14ac:dyDescent="0.25">
      <c r="I21" s="219" t="s">
        <v>125</v>
      </c>
      <c r="J21" s="219"/>
      <c r="K21" s="219"/>
      <c r="L21" s="219"/>
      <c r="M21" s="219"/>
      <c r="N21" s="219"/>
      <c r="O21" s="219"/>
      <c r="P21" s="219"/>
      <c r="Q21" s="219"/>
      <c r="R21" s="219"/>
      <c r="S21" s="219"/>
      <c r="T21" s="219"/>
      <c r="U21" s="219"/>
      <c r="V21" s="219"/>
      <c r="W21" s="219"/>
      <c r="X21" s="219"/>
      <c r="Y21" s="219"/>
      <c r="Z21" s="219"/>
      <c r="AA21" s="219"/>
      <c r="AB21" s="219"/>
      <c r="AC21" s="219"/>
      <c r="AD21" s="219"/>
      <c r="AE21" s="219"/>
      <c r="AF21" s="219"/>
      <c r="AG21" s="219"/>
    </row>
    <row r="22" spans="1:39" ht="19.5" customHeight="1" x14ac:dyDescent="0.25">
      <c r="I22" s="219" t="s">
        <v>126</v>
      </c>
      <c r="J22" s="219"/>
      <c r="K22" s="219"/>
      <c r="L22" s="219"/>
      <c r="M22" s="219"/>
      <c r="N22" s="219"/>
      <c r="O22" s="219"/>
      <c r="P22" s="219"/>
      <c r="Q22" s="219"/>
      <c r="R22" s="219"/>
      <c r="S22" s="219"/>
      <c r="T22" s="219"/>
      <c r="U22" s="219"/>
      <c r="V22" s="219"/>
      <c r="W22" s="219"/>
      <c r="X22" s="219"/>
      <c r="Y22" s="219"/>
      <c r="Z22" s="219"/>
      <c r="AA22" s="219"/>
      <c r="AB22" s="219"/>
      <c r="AC22" s="219"/>
      <c r="AD22" s="219"/>
      <c r="AE22" s="219"/>
      <c r="AF22" s="219"/>
      <c r="AG22" s="219"/>
    </row>
    <row r="23" spans="1:39" ht="19.5" customHeight="1" x14ac:dyDescent="0.25">
      <c r="I23" s="219" t="s">
        <v>127</v>
      </c>
      <c r="J23" s="219"/>
      <c r="K23" s="219"/>
      <c r="L23" s="219"/>
      <c r="M23" s="219"/>
      <c r="N23" s="219"/>
      <c r="O23" s="219"/>
      <c r="P23" s="219"/>
      <c r="Q23" s="219"/>
      <c r="R23" s="219"/>
      <c r="S23" s="219"/>
      <c r="T23" s="219"/>
      <c r="U23" s="219"/>
      <c r="V23" s="219"/>
      <c r="W23" s="219"/>
      <c r="X23" s="219"/>
      <c r="Y23" s="219"/>
      <c r="Z23" s="219"/>
      <c r="AA23" s="219"/>
      <c r="AB23" s="219"/>
      <c r="AC23" s="219"/>
      <c r="AD23" s="219"/>
      <c r="AE23" s="219"/>
      <c r="AF23" s="219"/>
      <c r="AG23" s="219"/>
    </row>
    <row r="24" spans="1:39" x14ac:dyDescent="0.25">
      <c r="I24" s="220" t="s">
        <v>128</v>
      </c>
      <c r="J24" s="220"/>
      <c r="K24" s="220"/>
      <c r="L24" s="220"/>
      <c r="M24" s="220"/>
      <c r="N24" s="220"/>
      <c r="O24" s="220"/>
      <c r="P24" s="220"/>
      <c r="Q24" s="220"/>
      <c r="R24" s="220"/>
      <c r="S24" s="220"/>
      <c r="T24" s="220"/>
      <c r="U24" s="220"/>
      <c r="V24" s="220"/>
      <c r="W24" s="220"/>
      <c r="X24" s="220"/>
      <c r="Y24" s="220"/>
      <c r="Z24" s="220"/>
      <c r="AA24" s="220"/>
      <c r="AB24" s="220"/>
      <c r="AC24" s="220"/>
      <c r="AD24" s="220"/>
      <c r="AE24" s="220"/>
      <c r="AF24" s="220"/>
      <c r="AG24" s="220"/>
    </row>
    <row r="25" spans="1:39" x14ac:dyDescent="0.25">
      <c r="I25" s="220" t="s">
        <v>129</v>
      </c>
      <c r="J25" s="220"/>
      <c r="K25" s="220"/>
      <c r="L25" s="220"/>
      <c r="M25" s="220"/>
      <c r="N25" s="220"/>
      <c r="O25" s="220"/>
      <c r="P25" s="220"/>
      <c r="Q25" s="220"/>
      <c r="R25" s="220"/>
      <c r="S25" s="220"/>
      <c r="T25" s="220"/>
      <c r="U25" s="220"/>
      <c r="V25" s="220"/>
      <c r="W25" s="220"/>
      <c r="X25" s="220"/>
      <c r="Y25" s="220"/>
      <c r="Z25" s="220"/>
      <c r="AA25" s="220"/>
      <c r="AB25" s="220"/>
      <c r="AC25" s="220"/>
      <c r="AD25" s="220"/>
      <c r="AE25" s="220"/>
      <c r="AF25" s="220"/>
      <c r="AG25" s="220"/>
    </row>
    <row r="26" spans="1:39" x14ac:dyDescent="0.25">
      <c r="S26" s="221" t="s">
        <v>155</v>
      </c>
      <c r="T26" s="221"/>
      <c r="U26" s="221"/>
      <c r="V26" s="221"/>
      <c r="W26" s="221"/>
    </row>
  </sheetData>
  <mergeCells count="17">
    <mergeCell ref="I21:AG21"/>
    <mergeCell ref="I22:AG22"/>
    <mergeCell ref="I23:AG23"/>
    <mergeCell ref="I24:AG24"/>
    <mergeCell ref="S26:W26"/>
    <mergeCell ref="I25:AG25"/>
    <mergeCell ref="A4:AM4"/>
    <mergeCell ref="A5:AM5"/>
    <mergeCell ref="B9:J9"/>
    <mergeCell ref="B10:J10"/>
    <mergeCell ref="B11:J11"/>
    <mergeCell ref="I20:AG20"/>
    <mergeCell ref="B12:J12"/>
    <mergeCell ref="B13:J13"/>
    <mergeCell ref="I17:AG17"/>
    <mergeCell ref="I18:AG18"/>
    <mergeCell ref="I19:AG19"/>
  </mergeCells>
  <pageMargins left="0.38" right="0.37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BA30"/>
  <sheetViews>
    <sheetView view="pageBreakPreview" zoomScaleSheetLayoutView="100" workbookViewId="0">
      <selection activeCell="AQ11" sqref="AQ11"/>
    </sheetView>
  </sheetViews>
  <sheetFormatPr defaultRowHeight="15" x14ac:dyDescent="0.25"/>
  <cols>
    <col min="1" max="1" width="3.5703125" customWidth="1"/>
    <col min="2" max="2" width="4.7109375" customWidth="1"/>
    <col min="3" max="3" width="3.85546875" customWidth="1"/>
    <col min="4" max="4" width="3.140625" style="39" customWidth="1"/>
    <col min="5" max="5" width="3.5703125" customWidth="1"/>
    <col min="6" max="7" width="3.28515625" customWidth="1"/>
    <col min="8" max="8" width="3.42578125" customWidth="1"/>
    <col min="9" max="10" width="4.5703125" customWidth="1"/>
    <col min="11" max="11" width="3.5703125" customWidth="1"/>
    <col min="12" max="12" width="3.85546875" style="18" customWidth="1"/>
    <col min="13" max="13" width="3.7109375" style="18" customWidth="1"/>
    <col min="14" max="14" width="3.5703125" style="18" customWidth="1"/>
    <col min="15" max="15" width="3.42578125" style="18" customWidth="1"/>
    <col min="16" max="16" width="3.5703125" style="18" customWidth="1"/>
    <col min="17" max="17" width="3.42578125" style="18" customWidth="1"/>
    <col min="18" max="18" width="3.5703125" style="18" customWidth="1"/>
    <col min="19" max="19" width="3.42578125" style="18" customWidth="1"/>
    <col min="20" max="28" width="4.5703125" style="18" customWidth="1"/>
    <col min="29" max="29" width="3.42578125" customWidth="1"/>
    <col min="30" max="33" width="4.5703125" customWidth="1"/>
    <col min="34" max="34" width="4.140625" customWidth="1"/>
    <col min="35" max="35" width="3.42578125" customWidth="1"/>
    <col min="36" max="38" width="4.5703125" customWidth="1"/>
    <col min="39" max="39" width="4.7109375" customWidth="1"/>
    <col min="40" max="41" width="4.5703125" customWidth="1"/>
    <col min="42" max="42" width="2.7109375" customWidth="1"/>
    <col min="43" max="43" width="3.28515625" customWidth="1"/>
    <col min="44" max="44" width="5.85546875" customWidth="1"/>
    <col min="45" max="45" width="3.42578125" customWidth="1"/>
    <col min="46" max="47" width="3.140625" customWidth="1"/>
    <col min="48" max="48" width="3.5703125" customWidth="1"/>
    <col min="49" max="49" width="4.85546875" customWidth="1"/>
    <col min="50" max="50" width="3.140625" customWidth="1"/>
    <col min="51" max="52" width="3.42578125" customWidth="1"/>
    <col min="53" max="54" width="4.5703125" customWidth="1"/>
  </cols>
  <sheetData>
    <row r="4" spans="1:53" x14ac:dyDescent="0.25">
      <c r="K4" s="253" t="s">
        <v>110</v>
      </c>
      <c r="L4" s="253"/>
      <c r="M4" s="253"/>
      <c r="N4" s="253"/>
      <c r="O4" s="253"/>
      <c r="P4" s="253"/>
      <c r="Q4" s="253"/>
      <c r="R4" s="253"/>
      <c r="S4" s="253"/>
      <c r="T4" s="253"/>
      <c r="U4" s="253"/>
      <c r="V4" s="253"/>
      <c r="W4" s="253"/>
      <c r="X4" s="253"/>
      <c r="Y4" s="253"/>
      <c r="Z4" s="253"/>
      <c r="AA4" s="253"/>
      <c r="AB4" s="253"/>
      <c r="AC4" s="253"/>
      <c r="AD4" s="253"/>
      <c r="AE4" s="253"/>
      <c r="AF4" s="253"/>
      <c r="AG4" s="253"/>
      <c r="AH4" s="253"/>
      <c r="AI4" s="253"/>
      <c r="AJ4" s="253"/>
      <c r="AK4" s="253"/>
    </row>
    <row r="5" spans="1:53" ht="15.75" thickBot="1" x14ac:dyDescent="0.3">
      <c r="A5" s="252" t="s">
        <v>84</v>
      </c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2"/>
      <c r="X5" s="252"/>
      <c r="Y5" s="252"/>
      <c r="Z5" s="252"/>
      <c r="AA5" s="252"/>
      <c r="AB5" s="252"/>
      <c r="AC5" s="252"/>
      <c r="AD5" s="252"/>
      <c r="AE5" s="252"/>
      <c r="AF5" s="252"/>
      <c r="AG5" s="252"/>
      <c r="AH5" s="252"/>
      <c r="AI5" s="252"/>
      <c r="AJ5" s="252"/>
      <c r="AK5" s="252"/>
      <c r="AL5" s="252"/>
      <c r="AM5" s="252"/>
      <c r="AN5" s="252"/>
      <c r="AO5" s="252"/>
      <c r="AP5" s="252"/>
      <c r="AQ5" s="252"/>
      <c r="AR5" s="252"/>
      <c r="AS5" s="252"/>
      <c r="AT5" s="252"/>
      <c r="AU5" s="252"/>
      <c r="AV5" s="252"/>
      <c r="AW5" s="252"/>
      <c r="AX5" s="252"/>
      <c r="AY5" s="252"/>
      <c r="AZ5" s="252"/>
      <c r="BA5" s="252"/>
    </row>
    <row r="6" spans="1:53" ht="15.75" thickBot="1" x14ac:dyDescent="0.3">
      <c r="A6" s="267"/>
      <c r="B6" s="249" t="s">
        <v>85</v>
      </c>
      <c r="C6" s="249"/>
      <c r="D6" s="249"/>
      <c r="E6" s="250"/>
      <c r="F6" s="249" t="s">
        <v>86</v>
      </c>
      <c r="G6" s="249"/>
      <c r="H6" s="249"/>
      <c r="I6" s="249"/>
      <c r="J6" s="249"/>
      <c r="K6" s="248" t="s">
        <v>87</v>
      </c>
      <c r="L6" s="249"/>
      <c r="M6" s="249"/>
      <c r="N6" s="250"/>
      <c r="O6" s="249" t="s">
        <v>88</v>
      </c>
      <c r="P6" s="249"/>
      <c r="Q6" s="249"/>
      <c r="R6" s="249"/>
      <c r="S6" s="248" t="s">
        <v>89</v>
      </c>
      <c r="T6" s="249"/>
      <c r="U6" s="249"/>
      <c r="V6" s="249"/>
      <c r="W6" s="250"/>
      <c r="X6" s="249" t="s">
        <v>90</v>
      </c>
      <c r="Y6" s="249"/>
      <c r="Z6" s="249"/>
      <c r="AA6" s="249"/>
      <c r="AB6" s="228" t="s">
        <v>91</v>
      </c>
      <c r="AC6" s="244"/>
      <c r="AD6" s="244"/>
      <c r="AE6" s="229"/>
      <c r="AF6" s="249" t="s">
        <v>92</v>
      </c>
      <c r="AG6" s="249"/>
      <c r="AH6" s="249"/>
      <c r="AI6" s="249"/>
      <c r="AJ6" s="249"/>
      <c r="AK6" s="248" t="s">
        <v>93</v>
      </c>
      <c r="AL6" s="249"/>
      <c r="AM6" s="249"/>
      <c r="AN6" s="250"/>
      <c r="AO6" s="249" t="s">
        <v>94</v>
      </c>
      <c r="AP6" s="249"/>
      <c r="AQ6" s="249"/>
      <c r="AR6" s="249"/>
      <c r="AS6" s="245" t="s">
        <v>95</v>
      </c>
      <c r="AT6" s="246"/>
      <c r="AU6" s="246"/>
      <c r="AV6" s="246"/>
      <c r="AW6" s="247"/>
      <c r="AX6" s="248" t="s">
        <v>96</v>
      </c>
      <c r="AY6" s="249"/>
      <c r="AZ6" s="249"/>
      <c r="BA6" s="250"/>
    </row>
    <row r="7" spans="1:53" ht="15.75" thickBot="1" x14ac:dyDescent="0.3">
      <c r="A7" s="268"/>
      <c r="B7" s="84">
        <v>1</v>
      </c>
      <c r="C7" s="85">
        <v>2</v>
      </c>
      <c r="D7" s="85">
        <v>3</v>
      </c>
      <c r="E7" s="86">
        <v>4</v>
      </c>
      <c r="F7" s="87">
        <v>5</v>
      </c>
      <c r="G7" s="85">
        <v>6</v>
      </c>
      <c r="H7" s="85">
        <v>7</v>
      </c>
      <c r="I7" s="85">
        <v>8</v>
      </c>
      <c r="J7" s="88">
        <v>9</v>
      </c>
      <c r="K7" s="84">
        <v>10</v>
      </c>
      <c r="L7" s="85">
        <v>11</v>
      </c>
      <c r="M7" s="85">
        <v>12</v>
      </c>
      <c r="N7" s="86">
        <v>13</v>
      </c>
      <c r="O7" s="87">
        <v>14</v>
      </c>
      <c r="P7" s="85">
        <v>15</v>
      </c>
      <c r="Q7" s="85">
        <v>16</v>
      </c>
      <c r="R7" s="88">
        <v>17</v>
      </c>
      <c r="S7" s="84">
        <v>18</v>
      </c>
      <c r="T7" s="85">
        <v>19</v>
      </c>
      <c r="U7" s="85">
        <v>20</v>
      </c>
      <c r="V7" s="85">
        <v>21</v>
      </c>
      <c r="W7" s="86">
        <v>22</v>
      </c>
      <c r="X7" s="87">
        <v>23</v>
      </c>
      <c r="Y7" s="85">
        <v>24</v>
      </c>
      <c r="Z7" s="85">
        <v>25</v>
      </c>
      <c r="AA7" s="88">
        <v>26</v>
      </c>
      <c r="AB7" s="84">
        <v>27</v>
      </c>
      <c r="AC7" s="85">
        <v>28</v>
      </c>
      <c r="AD7" s="85">
        <v>29</v>
      </c>
      <c r="AE7" s="86">
        <v>30</v>
      </c>
      <c r="AF7" s="87">
        <v>31</v>
      </c>
      <c r="AG7" s="85">
        <v>32</v>
      </c>
      <c r="AH7" s="85">
        <v>33</v>
      </c>
      <c r="AI7" s="85">
        <v>34</v>
      </c>
      <c r="AJ7" s="88">
        <v>35</v>
      </c>
      <c r="AK7" s="84">
        <v>36</v>
      </c>
      <c r="AL7" s="85">
        <v>37</v>
      </c>
      <c r="AM7" s="85">
        <v>38</v>
      </c>
      <c r="AN7" s="86">
        <v>39</v>
      </c>
      <c r="AO7" s="87">
        <v>40</v>
      </c>
      <c r="AP7" s="85">
        <v>41</v>
      </c>
      <c r="AQ7" s="85">
        <v>42</v>
      </c>
      <c r="AR7" s="88">
        <v>43</v>
      </c>
      <c r="AS7" s="84">
        <v>44</v>
      </c>
      <c r="AT7" s="85">
        <v>45</v>
      </c>
      <c r="AU7" s="85">
        <v>46</v>
      </c>
      <c r="AV7" s="85">
        <v>47</v>
      </c>
      <c r="AW7" s="86">
        <v>48</v>
      </c>
      <c r="AX7" s="84">
        <v>49</v>
      </c>
      <c r="AY7" s="85">
        <v>50</v>
      </c>
      <c r="AZ7" s="85">
        <v>51</v>
      </c>
      <c r="BA7" s="86">
        <v>52</v>
      </c>
    </row>
    <row r="8" spans="1:53" x14ac:dyDescent="0.25">
      <c r="A8" s="268"/>
      <c r="B8" s="89">
        <v>1</v>
      </c>
      <c r="C8" s="90">
        <v>8</v>
      </c>
      <c r="D8" s="90">
        <v>15</v>
      </c>
      <c r="E8" s="91">
        <v>22</v>
      </c>
      <c r="F8" s="92">
        <v>29</v>
      </c>
      <c r="G8" s="90">
        <v>6</v>
      </c>
      <c r="H8" s="90">
        <v>13</v>
      </c>
      <c r="I8" s="90">
        <v>20</v>
      </c>
      <c r="J8" s="93">
        <v>27</v>
      </c>
      <c r="K8" s="89">
        <v>3</v>
      </c>
      <c r="L8" s="90">
        <v>10</v>
      </c>
      <c r="M8" s="90">
        <v>17</v>
      </c>
      <c r="N8" s="91">
        <v>24</v>
      </c>
      <c r="O8" s="92">
        <v>1</v>
      </c>
      <c r="P8" s="90">
        <v>8</v>
      </c>
      <c r="Q8" s="90">
        <v>15</v>
      </c>
      <c r="R8" s="93">
        <v>22</v>
      </c>
      <c r="S8" s="89">
        <v>29</v>
      </c>
      <c r="T8" s="90">
        <v>5</v>
      </c>
      <c r="U8" s="90">
        <v>12</v>
      </c>
      <c r="V8" s="90">
        <v>19</v>
      </c>
      <c r="W8" s="91">
        <v>26</v>
      </c>
      <c r="X8" s="92">
        <v>2</v>
      </c>
      <c r="Y8" s="90">
        <v>9</v>
      </c>
      <c r="Z8" s="90">
        <v>16</v>
      </c>
      <c r="AA8" s="93">
        <v>23</v>
      </c>
      <c r="AB8" s="89">
        <v>2</v>
      </c>
      <c r="AC8" s="90">
        <v>9</v>
      </c>
      <c r="AD8" s="90">
        <v>16</v>
      </c>
      <c r="AE8" s="91">
        <v>23</v>
      </c>
      <c r="AF8" s="92">
        <v>30</v>
      </c>
      <c r="AG8" s="90">
        <v>6</v>
      </c>
      <c r="AH8" s="90">
        <v>13</v>
      </c>
      <c r="AI8" s="90">
        <v>20</v>
      </c>
      <c r="AJ8" s="93">
        <v>27</v>
      </c>
      <c r="AK8" s="89">
        <v>4</v>
      </c>
      <c r="AL8" s="90">
        <v>11</v>
      </c>
      <c r="AM8" s="90">
        <v>18</v>
      </c>
      <c r="AN8" s="91">
        <v>25</v>
      </c>
      <c r="AO8" s="92">
        <v>1</v>
      </c>
      <c r="AP8" s="90">
        <v>8</v>
      </c>
      <c r="AQ8" s="90">
        <v>15</v>
      </c>
      <c r="AR8" s="93">
        <v>22</v>
      </c>
      <c r="AS8" s="89">
        <v>29</v>
      </c>
      <c r="AT8" s="90">
        <v>6</v>
      </c>
      <c r="AU8" s="90">
        <v>13</v>
      </c>
      <c r="AV8" s="90">
        <v>20</v>
      </c>
      <c r="AW8" s="91">
        <v>27</v>
      </c>
      <c r="AX8" s="89">
        <v>3</v>
      </c>
      <c r="AY8" s="90">
        <v>10</v>
      </c>
      <c r="AZ8" s="90">
        <v>17</v>
      </c>
      <c r="BA8" s="91">
        <v>24</v>
      </c>
    </row>
    <row r="9" spans="1:53" ht="15.75" thickBot="1" x14ac:dyDescent="0.3">
      <c r="A9" s="268"/>
      <c r="B9" s="94">
        <v>7</v>
      </c>
      <c r="C9" s="95">
        <v>14</v>
      </c>
      <c r="D9" s="95">
        <v>21</v>
      </c>
      <c r="E9" s="96">
        <v>28</v>
      </c>
      <c r="F9" s="101">
        <v>5</v>
      </c>
      <c r="G9" s="95">
        <v>12</v>
      </c>
      <c r="H9" s="95">
        <v>19</v>
      </c>
      <c r="I9" s="95">
        <v>26</v>
      </c>
      <c r="J9" s="102">
        <v>2</v>
      </c>
      <c r="K9" s="94">
        <v>9</v>
      </c>
      <c r="L9" s="95">
        <v>16</v>
      </c>
      <c r="M9" s="95">
        <v>23</v>
      </c>
      <c r="N9" s="96">
        <v>30</v>
      </c>
      <c r="O9" s="101">
        <v>7</v>
      </c>
      <c r="P9" s="95">
        <v>14</v>
      </c>
      <c r="Q9" s="95">
        <v>21</v>
      </c>
      <c r="R9" s="102">
        <v>28</v>
      </c>
      <c r="S9" s="94">
        <v>4</v>
      </c>
      <c r="T9" s="95">
        <v>11</v>
      </c>
      <c r="U9" s="95">
        <v>18</v>
      </c>
      <c r="V9" s="95">
        <v>25</v>
      </c>
      <c r="W9" s="96">
        <v>1</v>
      </c>
      <c r="X9" s="101">
        <v>8</v>
      </c>
      <c r="Y9" s="95">
        <v>15</v>
      </c>
      <c r="Z9" s="95">
        <v>22</v>
      </c>
      <c r="AA9" s="102">
        <v>1</v>
      </c>
      <c r="AB9" s="94">
        <v>8</v>
      </c>
      <c r="AC9" s="95">
        <v>15</v>
      </c>
      <c r="AD9" s="95">
        <v>22</v>
      </c>
      <c r="AE9" s="96">
        <v>29</v>
      </c>
      <c r="AF9" s="101">
        <v>5</v>
      </c>
      <c r="AG9" s="95">
        <v>12</v>
      </c>
      <c r="AH9" s="95">
        <v>19</v>
      </c>
      <c r="AI9" s="95">
        <v>26</v>
      </c>
      <c r="AJ9" s="102">
        <v>3</v>
      </c>
      <c r="AK9" s="94">
        <v>10</v>
      </c>
      <c r="AL9" s="95">
        <v>17</v>
      </c>
      <c r="AM9" s="95">
        <v>24</v>
      </c>
      <c r="AN9" s="96">
        <v>31</v>
      </c>
      <c r="AO9" s="101">
        <v>7</v>
      </c>
      <c r="AP9" s="95">
        <v>14</v>
      </c>
      <c r="AQ9" s="95">
        <v>21</v>
      </c>
      <c r="AR9" s="102">
        <v>28</v>
      </c>
      <c r="AS9" s="94">
        <v>5</v>
      </c>
      <c r="AT9" s="95">
        <v>12</v>
      </c>
      <c r="AU9" s="95">
        <v>19</v>
      </c>
      <c r="AV9" s="95">
        <v>26</v>
      </c>
      <c r="AW9" s="96">
        <v>2</v>
      </c>
      <c r="AX9" s="94">
        <v>9</v>
      </c>
      <c r="AY9" s="95">
        <v>16</v>
      </c>
      <c r="AZ9" s="95">
        <v>23</v>
      </c>
      <c r="BA9" s="96">
        <v>31</v>
      </c>
    </row>
    <row r="10" spans="1:53" ht="15.75" thickBot="1" x14ac:dyDescent="0.3">
      <c r="A10" s="98" t="s">
        <v>97</v>
      </c>
      <c r="B10" s="156"/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154"/>
      <c r="S10" s="154"/>
      <c r="T10" s="154"/>
      <c r="U10" s="154">
        <v>20</v>
      </c>
      <c r="V10" s="154" t="s">
        <v>98</v>
      </c>
      <c r="W10" s="154" t="s">
        <v>98</v>
      </c>
      <c r="X10" s="154"/>
      <c r="Y10" s="154"/>
      <c r="Z10" s="154"/>
      <c r="AA10" s="154"/>
      <c r="AB10" s="154"/>
      <c r="AC10" s="154"/>
      <c r="AD10" s="154"/>
      <c r="AE10" s="154"/>
      <c r="AF10" s="154"/>
      <c r="AG10" s="154"/>
      <c r="AH10" s="154"/>
      <c r="AI10" s="154"/>
      <c r="AJ10" s="154"/>
      <c r="AK10" s="154"/>
      <c r="AL10" s="154"/>
      <c r="AM10" s="154">
        <v>16</v>
      </c>
      <c r="AN10" s="154" t="s">
        <v>162</v>
      </c>
      <c r="AO10" s="154" t="s">
        <v>103</v>
      </c>
      <c r="AP10" s="154" t="s">
        <v>103</v>
      </c>
      <c r="AQ10" s="154" t="s">
        <v>164</v>
      </c>
      <c r="AR10" s="154" t="s">
        <v>164</v>
      </c>
      <c r="AS10" s="154" t="s">
        <v>98</v>
      </c>
      <c r="AT10" s="154" t="s">
        <v>98</v>
      </c>
      <c r="AU10" s="154" t="s">
        <v>98</v>
      </c>
      <c r="AV10" s="154" t="s">
        <v>98</v>
      </c>
      <c r="AW10" s="154" t="s">
        <v>98</v>
      </c>
      <c r="AX10" s="154" t="s">
        <v>98</v>
      </c>
      <c r="AY10" s="154" t="s">
        <v>98</v>
      </c>
      <c r="AZ10" s="154" t="s">
        <v>98</v>
      </c>
      <c r="BA10" s="154" t="s">
        <v>98</v>
      </c>
    </row>
    <row r="11" spans="1:53" ht="15.75" thickBot="1" x14ac:dyDescent="0.3">
      <c r="A11" s="98" t="s">
        <v>111</v>
      </c>
      <c r="B11" s="157"/>
      <c r="C11" s="155"/>
      <c r="D11" s="155"/>
      <c r="E11" s="155"/>
      <c r="F11" s="155"/>
      <c r="G11" s="155">
        <v>6</v>
      </c>
      <c r="H11" s="155" t="s">
        <v>99</v>
      </c>
      <c r="I11" s="155" t="s">
        <v>113</v>
      </c>
      <c r="J11" s="155" t="s">
        <v>113</v>
      </c>
      <c r="K11" s="155" t="s">
        <v>98</v>
      </c>
      <c r="L11" s="155" t="s">
        <v>98</v>
      </c>
      <c r="M11" s="155"/>
      <c r="N11" s="155"/>
      <c r="O11" s="155"/>
      <c r="P11" s="155"/>
      <c r="Q11" s="155"/>
      <c r="R11" s="155"/>
      <c r="S11" s="108"/>
      <c r="T11" s="155" t="s">
        <v>99</v>
      </c>
      <c r="U11" s="155" t="s">
        <v>113</v>
      </c>
      <c r="V11" s="155" t="s">
        <v>113</v>
      </c>
      <c r="W11" s="155" t="s">
        <v>99</v>
      </c>
      <c r="X11" s="155" t="s">
        <v>113</v>
      </c>
      <c r="Y11" s="155" t="s">
        <v>113</v>
      </c>
      <c r="Z11" s="155" t="s">
        <v>99</v>
      </c>
      <c r="AA11" s="155" t="s">
        <v>113</v>
      </c>
      <c r="AB11" s="155" t="s">
        <v>113</v>
      </c>
      <c r="AC11" s="158"/>
      <c r="AD11" s="158"/>
      <c r="AE11" s="159"/>
      <c r="AF11" s="160"/>
      <c r="AG11" s="161">
        <v>12</v>
      </c>
      <c r="AH11" s="155" t="s">
        <v>99</v>
      </c>
      <c r="AI11" s="155" t="s">
        <v>99</v>
      </c>
      <c r="AJ11" s="155" t="s">
        <v>113</v>
      </c>
      <c r="AK11" s="155" t="s">
        <v>113</v>
      </c>
      <c r="AL11" s="155" t="s">
        <v>113</v>
      </c>
      <c r="AM11" s="155" t="s">
        <v>113</v>
      </c>
      <c r="AN11" s="155" t="s">
        <v>113</v>
      </c>
      <c r="AO11" s="155" t="s">
        <v>113</v>
      </c>
      <c r="AP11" s="155" t="s">
        <v>100</v>
      </c>
      <c r="AQ11" s="154" t="s">
        <v>164</v>
      </c>
      <c r="AR11" s="155" t="s">
        <v>101</v>
      </c>
      <c r="AS11" s="155" t="s">
        <v>98</v>
      </c>
      <c r="AT11" s="155" t="s">
        <v>98</v>
      </c>
      <c r="AU11" s="155" t="s">
        <v>98</v>
      </c>
      <c r="AV11" s="155" t="s">
        <v>98</v>
      </c>
      <c r="AW11" s="155" t="s">
        <v>98</v>
      </c>
      <c r="AX11" s="155" t="s">
        <v>98</v>
      </c>
      <c r="AY11" s="155" t="s">
        <v>98</v>
      </c>
      <c r="AZ11" s="155" t="s">
        <v>98</v>
      </c>
      <c r="BA11" s="155" t="s">
        <v>98</v>
      </c>
    </row>
    <row r="12" spans="1:53" ht="15.75" thickBot="1" x14ac:dyDescent="0.3">
      <c r="A12" s="100" t="s">
        <v>112</v>
      </c>
      <c r="B12" s="157"/>
      <c r="C12" s="155"/>
      <c r="D12" s="155"/>
      <c r="E12" s="155"/>
      <c r="F12" s="155"/>
      <c r="G12" s="155">
        <v>6</v>
      </c>
      <c r="H12" s="155" t="s">
        <v>99</v>
      </c>
      <c r="I12" s="155" t="s">
        <v>113</v>
      </c>
      <c r="J12" s="155" t="s">
        <v>113</v>
      </c>
      <c r="K12" s="155" t="s">
        <v>98</v>
      </c>
      <c r="L12" s="155" t="s">
        <v>98</v>
      </c>
      <c r="M12" s="155"/>
      <c r="N12" s="155"/>
      <c r="O12" s="155"/>
      <c r="P12" s="155"/>
      <c r="Q12" s="155"/>
      <c r="R12" s="155">
        <v>6</v>
      </c>
      <c r="S12" s="155" t="s">
        <v>99</v>
      </c>
      <c r="T12" s="155" t="s">
        <v>113</v>
      </c>
      <c r="U12" s="155" t="s">
        <v>113</v>
      </c>
      <c r="V12" s="155" t="s">
        <v>113</v>
      </c>
      <c r="W12" s="155" t="s">
        <v>113</v>
      </c>
      <c r="X12" s="155" t="s">
        <v>99</v>
      </c>
      <c r="Y12" s="155" t="s">
        <v>113</v>
      </c>
      <c r="Z12" s="155" t="s">
        <v>113</v>
      </c>
      <c r="AA12" s="155" t="s">
        <v>113</v>
      </c>
      <c r="AB12" s="155" t="s">
        <v>113</v>
      </c>
      <c r="AC12" s="155" t="s">
        <v>99</v>
      </c>
      <c r="AD12" s="155" t="s">
        <v>113</v>
      </c>
      <c r="AE12" s="155" t="s">
        <v>113</v>
      </c>
      <c r="AF12" s="155" t="s">
        <v>113</v>
      </c>
      <c r="AG12" s="155" t="s">
        <v>113</v>
      </c>
      <c r="AH12" s="155" t="s">
        <v>99</v>
      </c>
      <c r="AI12" s="155" t="s">
        <v>99</v>
      </c>
      <c r="AJ12" s="155" t="s">
        <v>113</v>
      </c>
      <c r="AK12" s="155" t="s">
        <v>113</v>
      </c>
      <c r="AL12" s="155" t="s">
        <v>113</v>
      </c>
      <c r="AM12" s="155" t="s">
        <v>113</v>
      </c>
      <c r="AN12" s="155" t="s">
        <v>113</v>
      </c>
      <c r="AO12" s="155" t="s">
        <v>113</v>
      </c>
      <c r="AP12" s="155" t="s">
        <v>100</v>
      </c>
      <c r="AQ12" s="154" t="s">
        <v>164</v>
      </c>
      <c r="AR12" s="155" t="s">
        <v>101</v>
      </c>
      <c r="AS12" s="48"/>
      <c r="AT12" s="97"/>
      <c r="AU12" s="97"/>
      <c r="AV12" s="97"/>
      <c r="AW12" s="97"/>
      <c r="AX12" s="97"/>
      <c r="AY12" s="97"/>
      <c r="AZ12" s="97"/>
      <c r="BA12" s="97"/>
    </row>
    <row r="13" spans="1:53" ht="15.75" thickBot="1" x14ac:dyDescent="0.3">
      <c r="A13" s="81"/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81"/>
      <c r="AU13" s="81"/>
      <c r="AV13" s="81"/>
      <c r="AW13" s="81"/>
      <c r="AX13" s="81"/>
      <c r="AY13" s="81"/>
      <c r="AZ13" s="81"/>
      <c r="BA13" s="81"/>
    </row>
    <row r="14" spans="1:53" ht="15.75" thickBot="1" x14ac:dyDescent="0.3">
      <c r="A14" s="81"/>
      <c r="B14" s="104"/>
      <c r="C14" s="81"/>
      <c r="D14" s="251" t="s">
        <v>116</v>
      </c>
      <c r="E14" s="251"/>
      <c r="F14" s="251"/>
      <c r="G14" s="251"/>
      <c r="H14" s="251"/>
      <c r="I14" s="251"/>
      <c r="J14" s="251"/>
      <c r="K14" s="81"/>
      <c r="L14" s="81"/>
      <c r="M14" s="81"/>
      <c r="N14" s="98" t="s">
        <v>100</v>
      </c>
      <c r="P14" s="81" t="s">
        <v>106</v>
      </c>
      <c r="Q14" s="81"/>
      <c r="R14" s="81"/>
      <c r="S14" s="81"/>
      <c r="T14" s="81"/>
      <c r="U14" s="81"/>
      <c r="V14" s="81"/>
      <c r="W14" s="81"/>
      <c r="X14" s="81"/>
      <c r="Y14" s="81"/>
      <c r="Z14" s="98" t="s">
        <v>98</v>
      </c>
      <c r="AA14" s="81" t="s">
        <v>102</v>
      </c>
      <c r="AB14" s="81"/>
      <c r="AC14" s="81"/>
      <c r="AD14" s="81"/>
      <c r="AE14" s="81"/>
      <c r="AF14" s="82"/>
      <c r="AG14" s="82"/>
      <c r="AH14" s="104" t="s">
        <v>99</v>
      </c>
      <c r="AI14" s="99"/>
      <c r="AJ14" s="81" t="s">
        <v>115</v>
      </c>
      <c r="AK14" s="81"/>
      <c r="AL14" s="81"/>
      <c r="AM14" s="81"/>
      <c r="AN14" s="81"/>
      <c r="AO14" s="81"/>
      <c r="AP14" s="81"/>
      <c r="AQ14" s="82"/>
      <c r="AR14" s="82"/>
      <c r="AS14" s="82"/>
      <c r="AT14" s="82"/>
      <c r="AU14" s="82"/>
      <c r="AV14" s="82"/>
      <c r="AW14" s="82"/>
      <c r="AX14" s="82"/>
      <c r="AY14" s="81"/>
      <c r="AZ14" s="81"/>
      <c r="BA14" s="81"/>
    </row>
    <row r="15" spans="1:53" ht="15.75" thickBot="1" x14ac:dyDescent="0.3">
      <c r="A15" s="81"/>
      <c r="B15" s="105" t="s">
        <v>162</v>
      </c>
      <c r="D15" s="273" t="s">
        <v>163</v>
      </c>
      <c r="E15" s="273"/>
      <c r="F15" s="273"/>
      <c r="G15" s="273"/>
      <c r="H15" s="273"/>
      <c r="I15" s="273"/>
      <c r="K15" s="81"/>
      <c r="L15" s="81"/>
      <c r="M15" s="81"/>
      <c r="N15" s="104" t="s">
        <v>164</v>
      </c>
      <c r="O15"/>
      <c r="P15" s="81" t="s">
        <v>36</v>
      </c>
      <c r="Q15" s="81"/>
      <c r="R15" s="81"/>
      <c r="S15" s="81"/>
      <c r="T15" s="81"/>
      <c r="U15" s="81"/>
      <c r="V15" s="81"/>
      <c r="W15" s="81"/>
      <c r="X15" s="79"/>
      <c r="Y15" s="81"/>
      <c r="Z15" s="98" t="s">
        <v>101</v>
      </c>
      <c r="AA15" s="81" t="s">
        <v>35</v>
      </c>
      <c r="AB15" s="81"/>
      <c r="AC15" s="81"/>
      <c r="AD15" s="81"/>
      <c r="AE15" s="81"/>
      <c r="AF15" s="82"/>
      <c r="AG15" s="82"/>
      <c r="AH15" s="104" t="s">
        <v>113</v>
      </c>
      <c r="AI15" s="81"/>
      <c r="AJ15" s="251" t="s">
        <v>117</v>
      </c>
      <c r="AK15" s="251"/>
      <c r="AL15" s="251"/>
      <c r="AM15" s="251"/>
      <c r="AN15" s="251"/>
      <c r="AO15" s="251"/>
      <c r="AP15" s="251"/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81"/>
    </row>
    <row r="16" spans="1:53" x14ac:dyDescent="0.25">
      <c r="A16" s="81"/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79"/>
      <c r="Y16" s="81"/>
      <c r="Z16" s="251"/>
      <c r="AA16" s="251"/>
      <c r="AB16" s="251"/>
      <c r="AC16" s="251"/>
      <c r="AD16" s="251"/>
      <c r="AE16" s="251"/>
      <c r="AF16" s="251"/>
      <c r="AG16" s="251"/>
      <c r="AH16" s="251"/>
      <c r="AI16" s="251"/>
      <c r="AJ16" s="251"/>
      <c r="AK16" s="251"/>
      <c r="AL16" s="81"/>
      <c r="AM16" s="81"/>
      <c r="AN16" s="81"/>
      <c r="AO16" s="81"/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81"/>
      <c r="BA16" s="81"/>
    </row>
    <row r="17" spans="1:53" x14ac:dyDescent="0.25">
      <c r="A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79"/>
      <c r="Y17" s="81"/>
      <c r="Z17" s="251"/>
      <c r="AA17" s="251"/>
      <c r="AB17" s="251"/>
      <c r="AC17" s="251"/>
      <c r="AD17" s="251"/>
      <c r="AE17" s="251"/>
      <c r="AF17" s="251"/>
      <c r="AG17" s="251"/>
      <c r="AH17" s="251"/>
      <c r="AI17" s="251"/>
      <c r="AJ17" s="251"/>
      <c r="AK17" s="251"/>
      <c r="AL17" s="81"/>
      <c r="AM17" s="79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</row>
    <row r="18" spans="1:53" x14ac:dyDescent="0.25">
      <c r="A18" s="81"/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81"/>
      <c r="T18" s="81" t="s">
        <v>52</v>
      </c>
      <c r="U18" s="81"/>
      <c r="V18" s="81"/>
      <c r="W18" s="81"/>
      <c r="X18" s="81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99"/>
      <c r="AJ18" s="99"/>
      <c r="AK18" s="99"/>
      <c r="AL18" s="81"/>
      <c r="AM18" s="81"/>
      <c r="AN18" s="81"/>
      <c r="AO18" s="81"/>
      <c r="AP18" s="81"/>
      <c r="AQ18" s="81"/>
      <c r="AR18" s="81"/>
      <c r="AS18" s="81"/>
      <c r="AT18" s="81"/>
      <c r="AU18" s="81"/>
      <c r="AV18" s="81"/>
      <c r="AW18" s="81"/>
      <c r="AX18" s="81"/>
      <c r="AY18" s="81"/>
      <c r="AZ18" s="81"/>
      <c r="BA18" s="81"/>
    </row>
    <row r="19" spans="1:53" x14ac:dyDescent="0.25">
      <c r="A19" s="81"/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79" t="s">
        <v>104</v>
      </c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79"/>
      <c r="AK19" s="79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1"/>
      <c r="AY19" s="81"/>
      <c r="AZ19" s="81"/>
      <c r="BA19" s="81"/>
    </row>
    <row r="20" spans="1:53" ht="15.75" thickBot="1" x14ac:dyDescent="0.3">
      <c r="A20" s="81"/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</row>
    <row r="21" spans="1:53" ht="27.75" customHeight="1" thickBot="1" x14ac:dyDescent="0.3">
      <c r="A21" s="248" t="s">
        <v>105</v>
      </c>
      <c r="B21" s="249"/>
      <c r="C21" s="249"/>
      <c r="D21" s="249"/>
      <c r="E21" s="269" t="s">
        <v>118</v>
      </c>
      <c r="F21" s="270"/>
      <c r="G21" s="270"/>
      <c r="H21" s="270"/>
      <c r="I21" s="270"/>
      <c r="J21" s="270"/>
      <c r="K21" s="271"/>
      <c r="L21" s="269" t="s">
        <v>36</v>
      </c>
      <c r="M21" s="270"/>
      <c r="N21" s="270"/>
      <c r="O21" s="272"/>
      <c r="P21" s="244" t="s">
        <v>120</v>
      </c>
      <c r="Q21" s="244"/>
      <c r="R21" s="244"/>
      <c r="S21" s="244"/>
      <c r="T21" s="244"/>
      <c r="U21" s="244"/>
      <c r="V21" s="244"/>
      <c r="W21" s="244"/>
      <c r="X21" s="244"/>
      <c r="Y21" s="244"/>
      <c r="Z21" s="229"/>
      <c r="AA21" s="274" t="s">
        <v>35</v>
      </c>
      <c r="AB21" s="275"/>
      <c r="AC21" s="275"/>
      <c r="AD21" s="276"/>
      <c r="AE21" s="274" t="s">
        <v>106</v>
      </c>
      <c r="AF21" s="275"/>
      <c r="AG21" s="276"/>
      <c r="AH21" s="257" t="s">
        <v>102</v>
      </c>
      <c r="AI21" s="231"/>
      <c r="AJ21" s="232"/>
      <c r="AK21" s="257" t="s">
        <v>121</v>
      </c>
      <c r="AL21" s="231"/>
      <c r="AM21" s="232"/>
      <c r="AN21" s="77"/>
      <c r="AO21" s="77"/>
      <c r="AP21" s="77"/>
      <c r="AQ21" s="77"/>
      <c r="AR21" s="77"/>
      <c r="AS21" s="77"/>
      <c r="AT21" s="77"/>
      <c r="AU21" s="173"/>
      <c r="AV21" s="174"/>
      <c r="AW21" s="174"/>
      <c r="AX21" s="174"/>
      <c r="AY21" s="174"/>
      <c r="AZ21" s="81"/>
      <c r="BA21" s="81"/>
    </row>
    <row r="22" spans="1:53" ht="16.5" customHeight="1" thickBot="1" x14ac:dyDescent="0.3">
      <c r="A22" s="254"/>
      <c r="B22" s="255"/>
      <c r="C22" s="255"/>
      <c r="D22" s="256"/>
      <c r="E22" s="261" t="s">
        <v>107</v>
      </c>
      <c r="F22" s="262"/>
      <c r="G22" s="263"/>
      <c r="H22" s="261" t="s">
        <v>108</v>
      </c>
      <c r="I22" s="262"/>
      <c r="J22" s="262" t="s">
        <v>119</v>
      </c>
      <c r="K22" s="263"/>
      <c r="L22" s="261"/>
      <c r="M22" s="262"/>
      <c r="N22" s="262"/>
      <c r="O22" s="263"/>
      <c r="P22" s="264" t="s">
        <v>109</v>
      </c>
      <c r="Q22" s="265"/>
      <c r="R22" s="265"/>
      <c r="S22" s="265"/>
      <c r="T22" s="265"/>
      <c r="U22" s="266"/>
      <c r="V22" s="262" t="s">
        <v>114</v>
      </c>
      <c r="W22" s="262"/>
      <c r="X22" s="262"/>
      <c r="Y22" s="262"/>
      <c r="Z22" s="263"/>
      <c r="AA22" s="277"/>
      <c r="AB22" s="278"/>
      <c r="AC22" s="278"/>
      <c r="AD22" s="279"/>
      <c r="AE22" s="277"/>
      <c r="AF22" s="278"/>
      <c r="AG22" s="279"/>
      <c r="AH22" s="258"/>
      <c r="AI22" s="259"/>
      <c r="AJ22" s="260"/>
      <c r="AK22" s="258"/>
      <c r="AL22" s="259"/>
      <c r="AM22" s="260"/>
      <c r="AN22" s="77"/>
      <c r="AO22" s="77"/>
      <c r="AP22" s="77"/>
      <c r="AQ22" s="77"/>
      <c r="AR22" s="77"/>
      <c r="AS22" s="77"/>
      <c r="AT22" s="77"/>
      <c r="AU22" s="173"/>
      <c r="AV22" s="174"/>
      <c r="AW22" s="174"/>
      <c r="AX22" s="174"/>
      <c r="AY22" s="174"/>
      <c r="AZ22" s="81"/>
      <c r="BA22" s="81"/>
    </row>
    <row r="23" spans="1:53" ht="15.75" thickBot="1" x14ac:dyDescent="0.3">
      <c r="A23" s="241" t="s">
        <v>97</v>
      </c>
      <c r="B23" s="242"/>
      <c r="C23" s="242"/>
      <c r="D23" s="243"/>
      <c r="E23" s="238">
        <v>36</v>
      </c>
      <c r="F23" s="239"/>
      <c r="G23" s="239"/>
      <c r="H23" s="233">
        <f>E23*36</f>
        <v>1296</v>
      </c>
      <c r="I23" s="234"/>
      <c r="J23" s="244">
        <f>H23/24</f>
        <v>54</v>
      </c>
      <c r="K23" s="229"/>
      <c r="L23" s="228">
        <v>2</v>
      </c>
      <c r="M23" s="244"/>
      <c r="N23" s="244"/>
      <c r="O23" s="229"/>
      <c r="P23" s="238">
        <v>2</v>
      </c>
      <c r="Q23" s="239"/>
      <c r="R23" s="239"/>
      <c r="S23" s="239"/>
      <c r="T23" s="239"/>
      <c r="U23" s="240"/>
      <c r="V23" s="238">
        <v>0</v>
      </c>
      <c r="W23" s="239"/>
      <c r="X23" s="239"/>
      <c r="Y23" s="239"/>
      <c r="Z23" s="240"/>
      <c r="AA23" s="238">
        <v>0</v>
      </c>
      <c r="AB23" s="239"/>
      <c r="AC23" s="239"/>
      <c r="AD23" s="240"/>
      <c r="AE23" s="238">
        <v>1</v>
      </c>
      <c r="AF23" s="239"/>
      <c r="AG23" s="240"/>
      <c r="AH23" s="230">
        <v>11</v>
      </c>
      <c r="AI23" s="231"/>
      <c r="AJ23" s="232"/>
      <c r="AK23" s="230">
        <f>E23+L23+P23+V23+AA23+AE23+AH23</f>
        <v>52</v>
      </c>
      <c r="AL23" s="231"/>
      <c r="AM23" s="232"/>
      <c r="AN23" s="77"/>
      <c r="AO23" s="77"/>
      <c r="AP23" s="77"/>
      <c r="AQ23" s="77"/>
      <c r="AR23" s="77"/>
      <c r="AS23" s="150"/>
      <c r="AT23" s="77"/>
      <c r="AU23" s="173"/>
      <c r="AV23" s="174"/>
      <c r="AW23" s="174"/>
      <c r="AX23" s="174"/>
      <c r="AY23" s="174"/>
      <c r="AZ23" s="81"/>
      <c r="BA23" s="81"/>
    </row>
    <row r="24" spans="1:53" ht="15.75" thickBot="1" x14ac:dyDescent="0.3">
      <c r="A24" s="241" t="s">
        <v>111</v>
      </c>
      <c r="B24" s="242"/>
      <c r="C24" s="242"/>
      <c r="D24" s="243"/>
      <c r="E24" s="238">
        <v>18</v>
      </c>
      <c r="F24" s="239"/>
      <c r="G24" s="239"/>
      <c r="H24" s="233">
        <f>E24*36</f>
        <v>648</v>
      </c>
      <c r="I24" s="234"/>
      <c r="J24" s="244">
        <f>H24/24</f>
        <v>27</v>
      </c>
      <c r="K24" s="229"/>
      <c r="L24" s="228">
        <v>1</v>
      </c>
      <c r="M24" s="244"/>
      <c r="N24" s="244"/>
      <c r="O24" s="229"/>
      <c r="P24" s="238">
        <v>6</v>
      </c>
      <c r="Q24" s="239"/>
      <c r="R24" s="239"/>
      <c r="S24" s="239"/>
      <c r="T24" s="239"/>
      <c r="U24" s="240"/>
      <c r="V24" s="235">
        <v>14</v>
      </c>
      <c r="W24" s="236"/>
      <c r="X24" s="236"/>
      <c r="Y24" s="236"/>
      <c r="Z24" s="237"/>
      <c r="AA24" s="238">
        <v>1</v>
      </c>
      <c r="AB24" s="239"/>
      <c r="AC24" s="239"/>
      <c r="AD24" s="240"/>
      <c r="AE24" s="238">
        <v>1</v>
      </c>
      <c r="AF24" s="239"/>
      <c r="AG24" s="240"/>
      <c r="AH24" s="230">
        <v>11</v>
      </c>
      <c r="AI24" s="231"/>
      <c r="AJ24" s="232"/>
      <c r="AK24" s="230">
        <f>E24+L24+P24+V24+AA24+AE24+AH24</f>
        <v>52</v>
      </c>
      <c r="AL24" s="231"/>
      <c r="AM24" s="232"/>
      <c r="AN24" s="77"/>
      <c r="AO24" s="77"/>
      <c r="AP24" s="77"/>
      <c r="AQ24" s="77"/>
      <c r="AR24" s="77"/>
      <c r="AS24" s="77"/>
      <c r="AT24" s="77"/>
      <c r="AU24" s="173"/>
      <c r="AV24" s="174"/>
      <c r="AW24" s="174"/>
      <c r="AX24" s="174"/>
      <c r="AY24" s="174"/>
      <c r="AZ24" s="81"/>
      <c r="BA24" s="81"/>
    </row>
    <row r="25" spans="1:53" ht="15.75" thickBot="1" x14ac:dyDescent="0.3">
      <c r="A25" s="241" t="s">
        <v>112</v>
      </c>
      <c r="B25" s="242"/>
      <c r="C25" s="242"/>
      <c r="D25" s="243"/>
      <c r="E25" s="238">
        <v>12</v>
      </c>
      <c r="F25" s="239"/>
      <c r="G25" s="239"/>
      <c r="H25" s="233">
        <f>E25*36</f>
        <v>432</v>
      </c>
      <c r="I25" s="234"/>
      <c r="J25" s="244">
        <f>H25/24</f>
        <v>18</v>
      </c>
      <c r="K25" s="229"/>
      <c r="L25" s="238">
        <v>1</v>
      </c>
      <c r="M25" s="239"/>
      <c r="N25" s="239"/>
      <c r="O25" s="240"/>
      <c r="P25" s="238">
        <v>6</v>
      </c>
      <c r="Q25" s="239"/>
      <c r="R25" s="239"/>
      <c r="S25" s="239"/>
      <c r="T25" s="239"/>
      <c r="U25" s="240"/>
      <c r="V25" s="235">
        <v>20</v>
      </c>
      <c r="W25" s="236"/>
      <c r="X25" s="236"/>
      <c r="Y25" s="236"/>
      <c r="Z25" s="237"/>
      <c r="AA25" s="238">
        <v>1</v>
      </c>
      <c r="AB25" s="239"/>
      <c r="AC25" s="239"/>
      <c r="AD25" s="240"/>
      <c r="AE25" s="238">
        <v>1</v>
      </c>
      <c r="AF25" s="239"/>
      <c r="AG25" s="240"/>
      <c r="AH25" s="230">
        <v>2</v>
      </c>
      <c r="AI25" s="231"/>
      <c r="AJ25" s="232"/>
      <c r="AK25" s="230">
        <f>E25+L25+P25+V25+AA25+AE25+AH25</f>
        <v>43</v>
      </c>
      <c r="AL25" s="231"/>
      <c r="AM25" s="232"/>
      <c r="AN25" s="77"/>
      <c r="AO25" s="77"/>
      <c r="AP25" s="77"/>
      <c r="AQ25" s="77"/>
      <c r="AR25" s="77"/>
      <c r="AS25" s="77"/>
      <c r="AT25" s="77"/>
      <c r="AU25" s="173"/>
      <c r="AV25" s="174"/>
      <c r="AW25" s="174"/>
      <c r="AX25" s="174"/>
      <c r="AY25" s="174"/>
      <c r="AZ25" s="81"/>
      <c r="BA25" s="81"/>
    </row>
    <row r="26" spans="1:53" ht="15.75" thickBot="1" x14ac:dyDescent="0.3">
      <c r="A26" s="222" t="s">
        <v>6</v>
      </c>
      <c r="B26" s="223"/>
      <c r="C26" s="223"/>
      <c r="D26" s="224"/>
      <c r="E26" s="222">
        <f>E23+E24+E25</f>
        <v>66</v>
      </c>
      <c r="F26" s="223"/>
      <c r="G26" s="223"/>
      <c r="H26" s="228">
        <f>H23+H24+H25</f>
        <v>2376</v>
      </c>
      <c r="I26" s="229"/>
      <c r="J26" s="228">
        <f>J23+J24+J25</f>
        <v>99</v>
      </c>
      <c r="K26" s="229"/>
      <c r="L26" s="222">
        <f>L23+L24+L25</f>
        <v>4</v>
      </c>
      <c r="M26" s="223"/>
      <c r="N26" s="223"/>
      <c r="O26" s="224"/>
      <c r="P26" s="222">
        <f>P23+P24+P25</f>
        <v>14</v>
      </c>
      <c r="Q26" s="223"/>
      <c r="R26" s="223"/>
      <c r="S26" s="223"/>
      <c r="T26" s="223"/>
      <c r="U26" s="224"/>
      <c r="V26" s="225">
        <f>V23+V24+V25</f>
        <v>34</v>
      </c>
      <c r="W26" s="226"/>
      <c r="X26" s="226"/>
      <c r="Y26" s="226"/>
      <c r="Z26" s="227"/>
      <c r="AA26" s="222">
        <f>AA23+AA24+AA25</f>
        <v>2</v>
      </c>
      <c r="AB26" s="223"/>
      <c r="AC26" s="223"/>
      <c r="AD26" s="224"/>
      <c r="AE26" s="222">
        <f>AE23+AE24+AE25</f>
        <v>3</v>
      </c>
      <c r="AF26" s="223"/>
      <c r="AG26" s="224"/>
      <c r="AH26" s="222">
        <f>AH23+AH24+AH25</f>
        <v>24</v>
      </c>
      <c r="AI26" s="223"/>
      <c r="AJ26" s="224"/>
      <c r="AK26" s="222">
        <f>AK23+AK24+AK25</f>
        <v>147</v>
      </c>
      <c r="AL26" s="223"/>
      <c r="AM26" s="224"/>
      <c r="AN26" s="77"/>
      <c r="AO26" s="77"/>
      <c r="AP26" s="77"/>
      <c r="AQ26" s="77"/>
      <c r="AR26" s="77"/>
      <c r="AS26" s="77"/>
      <c r="AT26" s="77"/>
      <c r="AU26" s="77"/>
      <c r="AV26" s="81"/>
      <c r="AW26" s="81"/>
      <c r="AX26" s="81"/>
      <c r="AY26" s="81"/>
      <c r="AZ26" s="81"/>
      <c r="BA26" s="81"/>
    </row>
    <row r="27" spans="1:53" x14ac:dyDescent="0.25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1"/>
      <c r="AN27" s="81"/>
      <c r="AO27" s="81"/>
      <c r="AP27" s="81"/>
      <c r="AQ27" s="81"/>
      <c r="AR27" s="81"/>
      <c r="AS27" s="81"/>
      <c r="AT27" s="81"/>
      <c r="AU27" s="81"/>
      <c r="AV27" s="81"/>
      <c r="AW27" s="81"/>
      <c r="AX27" s="81"/>
      <c r="AY27" s="81"/>
      <c r="AZ27" s="81"/>
      <c r="BA27" s="81"/>
    </row>
    <row r="28" spans="1:53" x14ac:dyDescent="0.25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77"/>
      <c r="AH28" s="77"/>
      <c r="AI28" s="77"/>
      <c r="AJ28" s="77"/>
      <c r="AK28" s="77"/>
      <c r="AL28" s="77"/>
      <c r="AM28" s="77"/>
      <c r="AN28" s="81"/>
      <c r="AO28" s="81"/>
      <c r="AP28" s="81"/>
      <c r="AQ28" s="81"/>
      <c r="AR28" s="81"/>
      <c r="AS28" s="81"/>
      <c r="AT28" s="81"/>
      <c r="AU28" s="81"/>
      <c r="AV28" s="81"/>
      <c r="AW28" s="81"/>
      <c r="AX28" s="81"/>
      <c r="AY28" s="81"/>
      <c r="AZ28" s="81"/>
      <c r="BA28" s="81"/>
    </row>
    <row r="29" spans="1:53" x14ac:dyDescent="0.25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M29" s="81"/>
      <c r="AN29" s="81"/>
      <c r="AO29" s="81"/>
      <c r="AP29" s="81"/>
      <c r="AQ29" s="81"/>
      <c r="AR29" s="81"/>
      <c r="AS29" s="81"/>
      <c r="AT29" s="81"/>
      <c r="AU29" s="81"/>
      <c r="AV29" s="81"/>
      <c r="AW29" s="81"/>
      <c r="AX29" s="81"/>
      <c r="AY29" s="81"/>
      <c r="AZ29" s="81"/>
      <c r="BA29" s="81"/>
    </row>
    <row r="30" spans="1:53" x14ac:dyDescent="0.25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  <c r="AM30" s="81"/>
      <c r="AN30" s="81"/>
      <c r="AO30" s="81"/>
      <c r="AP30" s="81"/>
      <c r="AQ30" s="81"/>
      <c r="AR30" s="81"/>
      <c r="AS30" s="81"/>
      <c r="AT30" s="81"/>
      <c r="AU30" s="81"/>
      <c r="AV30" s="81"/>
      <c r="AW30" s="81"/>
      <c r="AX30" s="81"/>
      <c r="AY30" s="81"/>
      <c r="AZ30" s="81"/>
      <c r="BA30" s="81"/>
    </row>
  </sheetData>
  <mergeCells count="78">
    <mergeCell ref="H23:I23"/>
    <mergeCell ref="A24:D24"/>
    <mergeCell ref="E24:G24"/>
    <mergeCell ref="AE21:AG22"/>
    <mergeCell ref="L23:O23"/>
    <mergeCell ref="L24:O24"/>
    <mergeCell ref="J22:K22"/>
    <mergeCell ref="J23:K23"/>
    <mergeCell ref="J24:K24"/>
    <mergeCell ref="AJ15:AP15"/>
    <mergeCell ref="A23:D23"/>
    <mergeCell ref="E23:G23"/>
    <mergeCell ref="P23:U23"/>
    <mergeCell ref="V23:Z23"/>
    <mergeCell ref="AA23:AD23"/>
    <mergeCell ref="AE23:AG23"/>
    <mergeCell ref="AH23:AJ23"/>
    <mergeCell ref="AK23:AM23"/>
    <mergeCell ref="E21:K21"/>
    <mergeCell ref="L21:O21"/>
    <mergeCell ref="L22:O22"/>
    <mergeCell ref="V22:Z22"/>
    <mergeCell ref="H22:I22"/>
    <mergeCell ref="D15:I15"/>
    <mergeCell ref="AA21:AD22"/>
    <mergeCell ref="A5:BA5"/>
    <mergeCell ref="K4:AK4"/>
    <mergeCell ref="A21:D22"/>
    <mergeCell ref="P21:Z21"/>
    <mergeCell ref="AH21:AJ22"/>
    <mergeCell ref="AK21:AM22"/>
    <mergeCell ref="E22:G22"/>
    <mergeCell ref="P22:U22"/>
    <mergeCell ref="Z16:AK16"/>
    <mergeCell ref="Z17:AK17"/>
    <mergeCell ref="A6:A9"/>
    <mergeCell ref="B6:E6"/>
    <mergeCell ref="F6:J6"/>
    <mergeCell ref="K6:N6"/>
    <mergeCell ref="O6:R6"/>
    <mergeCell ref="AO6:AR6"/>
    <mergeCell ref="AS6:AW6"/>
    <mergeCell ref="AX6:BA6"/>
    <mergeCell ref="D14:J14"/>
    <mergeCell ref="S6:W6"/>
    <mergeCell ref="X6:AA6"/>
    <mergeCell ref="AB6:AE6"/>
    <mergeCell ref="AF6:AJ6"/>
    <mergeCell ref="AK6:AN6"/>
    <mergeCell ref="A25:D25"/>
    <mergeCell ref="E25:G25"/>
    <mergeCell ref="P25:U25"/>
    <mergeCell ref="V25:Z25"/>
    <mergeCell ref="AA25:AD25"/>
    <mergeCell ref="J25:K25"/>
    <mergeCell ref="L25:O25"/>
    <mergeCell ref="AH24:AJ24"/>
    <mergeCell ref="AK24:AM24"/>
    <mergeCell ref="H24:I24"/>
    <mergeCell ref="H25:I25"/>
    <mergeCell ref="AE26:AG26"/>
    <mergeCell ref="AH26:AJ26"/>
    <mergeCell ref="AK26:AM26"/>
    <mergeCell ref="AH25:AJ25"/>
    <mergeCell ref="AK25:AM25"/>
    <mergeCell ref="J26:K26"/>
    <mergeCell ref="V24:Z24"/>
    <mergeCell ref="AA24:AD24"/>
    <mergeCell ref="AE24:AG24"/>
    <mergeCell ref="AE25:AG25"/>
    <mergeCell ref="P24:U24"/>
    <mergeCell ref="A26:D26"/>
    <mergeCell ref="E26:G26"/>
    <mergeCell ref="P26:U26"/>
    <mergeCell ref="V26:Z26"/>
    <mergeCell ref="AA26:AD26"/>
    <mergeCell ref="L26:O26"/>
    <mergeCell ref="H26:I26"/>
  </mergeCells>
  <pageMargins left="0.25" right="0.21" top="0.74803149606299213" bottom="0.74803149606299213" header="0.31496062992125984" footer="0.31496062992125984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13"/>
  <sheetViews>
    <sheetView tabSelected="1" view="pageBreakPreview" topLeftCell="A78" zoomScaleSheetLayoutView="100" workbookViewId="0">
      <selection activeCell="AB82" sqref="AB82"/>
    </sheetView>
  </sheetViews>
  <sheetFormatPr defaultRowHeight="15" x14ac:dyDescent="0.25"/>
  <cols>
    <col min="1" max="1" width="9.7109375" customWidth="1"/>
    <col min="2" max="2" width="20" customWidth="1"/>
    <col min="3" max="3" width="26" customWidth="1"/>
    <col min="4" max="4" width="6.85546875" style="116" customWidth="1"/>
    <col min="5" max="5" width="4.5703125" customWidth="1"/>
    <col min="6" max="6" width="10.85546875" customWidth="1"/>
    <col min="7" max="7" width="7" customWidth="1"/>
    <col min="8" max="8" width="6.28515625" customWidth="1"/>
    <col min="9" max="9" width="6" customWidth="1"/>
    <col min="10" max="10" width="7.7109375" customWidth="1"/>
    <col min="11" max="11" width="8.28515625" customWidth="1"/>
    <col min="12" max="12" width="11" customWidth="1"/>
    <col min="13" max="13" width="3.85546875" style="12" customWidth="1"/>
    <col min="14" max="14" width="4.85546875" style="3" customWidth="1"/>
    <col min="15" max="15" width="4.85546875" style="12" customWidth="1"/>
    <col min="16" max="16" width="6.85546875" style="3" customWidth="1"/>
    <col min="17" max="17" width="5" style="12" customWidth="1"/>
    <col min="18" max="18" width="5" style="9" customWidth="1"/>
    <col min="19" max="19" width="4.140625" style="3" customWidth="1"/>
    <col min="20" max="20" width="5.5703125" style="9" customWidth="1"/>
    <col min="21" max="21" width="3.85546875" style="12" customWidth="1"/>
    <col min="22" max="22" width="5" style="9" customWidth="1"/>
    <col min="23" max="23" width="3.42578125" style="3" customWidth="1"/>
    <col min="24" max="24" width="5.85546875" style="9" customWidth="1"/>
    <col min="25" max="46" width="9.140625" style="18"/>
  </cols>
  <sheetData>
    <row r="1" spans="1:46" ht="15" customHeight="1" x14ac:dyDescent="0.25">
      <c r="A1" s="322" t="s">
        <v>38</v>
      </c>
      <c r="B1" s="322"/>
      <c r="C1" s="322"/>
      <c r="D1" s="322"/>
      <c r="E1" s="322"/>
      <c r="F1" s="322"/>
      <c r="G1" s="322"/>
      <c r="H1" s="322"/>
      <c r="I1" s="322"/>
      <c r="J1" s="322"/>
      <c r="K1" s="322"/>
      <c r="L1" s="322"/>
      <c r="M1" s="322"/>
      <c r="N1" s="322"/>
      <c r="O1" s="322"/>
      <c r="P1" s="322"/>
      <c r="Q1" s="322"/>
      <c r="R1" s="322"/>
      <c r="S1" s="322"/>
      <c r="T1" s="322"/>
      <c r="U1" s="322"/>
      <c r="V1" s="322"/>
      <c r="W1" s="322"/>
      <c r="X1" s="322"/>
    </row>
    <row r="2" spans="1:46" ht="15" customHeight="1" x14ac:dyDescent="0.25">
      <c r="A2" s="323" t="s">
        <v>0</v>
      </c>
      <c r="B2" s="324" t="s">
        <v>1</v>
      </c>
      <c r="C2" s="325" t="s">
        <v>2</v>
      </c>
      <c r="D2" s="328" t="s">
        <v>47</v>
      </c>
      <c r="E2" s="310" t="s">
        <v>3</v>
      </c>
      <c r="F2" s="311"/>
      <c r="G2" s="112"/>
      <c r="H2" s="310" t="s">
        <v>4</v>
      </c>
      <c r="I2" s="311"/>
      <c r="J2" s="311"/>
      <c r="K2" s="311"/>
      <c r="L2" s="311"/>
      <c r="M2" s="311"/>
      <c r="N2" s="311"/>
      <c r="O2" s="311"/>
      <c r="P2" s="311"/>
      <c r="Q2" s="311"/>
      <c r="R2" s="311"/>
      <c r="S2" s="311"/>
      <c r="T2" s="311"/>
      <c r="U2" s="311"/>
      <c r="V2" s="311"/>
      <c r="W2" s="311"/>
      <c r="X2" s="311"/>
    </row>
    <row r="3" spans="1:46" ht="21.75" customHeight="1" x14ac:dyDescent="0.25">
      <c r="A3" s="323"/>
      <c r="B3" s="324"/>
      <c r="C3" s="326"/>
      <c r="D3" s="329"/>
      <c r="E3" s="331" t="s">
        <v>5</v>
      </c>
      <c r="F3" s="332"/>
      <c r="G3" s="333"/>
      <c r="H3" s="334" t="s">
        <v>6</v>
      </c>
      <c r="I3" s="310" t="s">
        <v>7</v>
      </c>
      <c r="J3" s="311"/>
      <c r="K3" s="311"/>
      <c r="L3" s="312"/>
      <c r="M3" s="310" t="s">
        <v>5</v>
      </c>
      <c r="N3" s="311"/>
      <c r="O3" s="311"/>
      <c r="P3" s="311"/>
      <c r="Q3" s="311"/>
      <c r="R3" s="311"/>
      <c r="S3" s="311"/>
      <c r="T3" s="311"/>
      <c r="U3" s="311"/>
      <c r="V3" s="311"/>
      <c r="W3" s="311"/>
      <c r="X3" s="311"/>
    </row>
    <row r="4" spans="1:46" ht="15" customHeight="1" x14ac:dyDescent="0.25">
      <c r="A4" s="323"/>
      <c r="B4" s="324"/>
      <c r="C4" s="326"/>
      <c r="D4" s="329"/>
      <c r="E4" s="315" t="s">
        <v>8</v>
      </c>
      <c r="F4" s="315" t="s">
        <v>9</v>
      </c>
      <c r="G4" s="315" t="s">
        <v>49</v>
      </c>
      <c r="H4" s="335"/>
      <c r="I4" s="315" t="s">
        <v>10</v>
      </c>
      <c r="J4" s="315" t="s">
        <v>51</v>
      </c>
      <c r="K4" s="315" t="s">
        <v>50</v>
      </c>
      <c r="L4" s="315" t="s">
        <v>66</v>
      </c>
      <c r="M4" s="318" t="s">
        <v>11</v>
      </c>
      <c r="N4" s="318"/>
      <c r="O4" s="318"/>
      <c r="P4" s="318"/>
      <c r="Q4" s="319" t="s">
        <v>12</v>
      </c>
      <c r="R4" s="320"/>
      <c r="S4" s="320"/>
      <c r="T4" s="321"/>
      <c r="U4" s="319" t="s">
        <v>13</v>
      </c>
      <c r="V4" s="320"/>
      <c r="W4" s="320"/>
      <c r="X4" s="321"/>
    </row>
    <row r="5" spans="1:46" ht="15" customHeight="1" x14ac:dyDescent="0.25">
      <c r="A5" s="323"/>
      <c r="B5" s="324"/>
      <c r="C5" s="326"/>
      <c r="D5" s="329"/>
      <c r="E5" s="316"/>
      <c r="F5" s="316"/>
      <c r="G5" s="316"/>
      <c r="H5" s="335"/>
      <c r="I5" s="316"/>
      <c r="J5" s="316"/>
      <c r="K5" s="316"/>
      <c r="L5" s="316"/>
      <c r="M5" s="318" t="s">
        <v>14</v>
      </c>
      <c r="N5" s="318"/>
      <c r="O5" s="318" t="s">
        <v>15</v>
      </c>
      <c r="P5" s="318"/>
      <c r="Q5" s="319" t="s">
        <v>16</v>
      </c>
      <c r="R5" s="321"/>
      <c r="S5" s="319" t="s">
        <v>17</v>
      </c>
      <c r="T5" s="321"/>
      <c r="U5" s="319" t="s">
        <v>18</v>
      </c>
      <c r="V5" s="321"/>
      <c r="W5" s="319" t="s">
        <v>19</v>
      </c>
      <c r="X5" s="321"/>
    </row>
    <row r="6" spans="1:46" ht="43.5" customHeight="1" x14ac:dyDescent="0.25">
      <c r="A6" s="323"/>
      <c r="B6" s="324"/>
      <c r="C6" s="327"/>
      <c r="D6" s="330"/>
      <c r="E6" s="317"/>
      <c r="F6" s="317"/>
      <c r="G6" s="317"/>
      <c r="H6" s="336"/>
      <c r="I6" s="317"/>
      <c r="J6" s="317"/>
      <c r="K6" s="317"/>
      <c r="L6" s="317"/>
      <c r="M6" s="24"/>
      <c r="N6" s="123">
        <v>20</v>
      </c>
      <c r="O6" s="24"/>
      <c r="P6" s="123">
        <v>16</v>
      </c>
      <c r="Q6" s="15"/>
      <c r="R6" s="1">
        <v>6</v>
      </c>
      <c r="S6" s="113"/>
      <c r="T6" s="1">
        <v>12</v>
      </c>
      <c r="U6" s="15"/>
      <c r="V6" s="1">
        <v>6</v>
      </c>
      <c r="W6" s="113"/>
      <c r="X6" s="1">
        <v>6</v>
      </c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3"/>
      <c r="AT6" s="103"/>
    </row>
    <row r="7" spans="1:46" x14ac:dyDescent="0.25">
      <c r="A7" s="113">
        <v>1</v>
      </c>
      <c r="B7" s="113">
        <v>2</v>
      </c>
      <c r="C7" s="114">
        <v>3</v>
      </c>
      <c r="D7" s="114"/>
      <c r="E7" s="114">
        <v>4</v>
      </c>
      <c r="F7" s="114">
        <v>5</v>
      </c>
      <c r="G7" s="114"/>
      <c r="H7" s="114">
        <v>8</v>
      </c>
      <c r="I7" s="114">
        <v>9</v>
      </c>
      <c r="J7" s="114">
        <v>10</v>
      </c>
      <c r="K7" s="114"/>
      <c r="L7" s="114">
        <v>11</v>
      </c>
      <c r="M7" s="47">
        <v>12</v>
      </c>
      <c r="N7" s="124">
        <v>13</v>
      </c>
      <c r="O7" s="47">
        <v>14</v>
      </c>
      <c r="P7" s="124">
        <v>15</v>
      </c>
      <c r="Q7" s="47">
        <v>16</v>
      </c>
      <c r="R7" s="125">
        <v>17</v>
      </c>
      <c r="S7" s="114">
        <v>18</v>
      </c>
      <c r="T7" s="125">
        <v>19</v>
      </c>
      <c r="U7" s="47">
        <v>20</v>
      </c>
      <c r="V7" s="125">
        <v>21</v>
      </c>
      <c r="W7" s="114">
        <v>22</v>
      </c>
      <c r="X7" s="125">
        <v>23</v>
      </c>
      <c r="Y7" s="103"/>
      <c r="Z7" s="103"/>
      <c r="AA7" s="103"/>
      <c r="AB7" s="103"/>
      <c r="AC7" s="103"/>
      <c r="AD7" s="103"/>
      <c r="AE7" s="103"/>
      <c r="AF7" s="103"/>
      <c r="AG7" s="103"/>
      <c r="AH7" s="103"/>
      <c r="AI7" s="103"/>
      <c r="AJ7" s="103"/>
      <c r="AK7" s="103"/>
      <c r="AL7" s="103"/>
      <c r="AM7" s="103"/>
      <c r="AN7" s="103"/>
      <c r="AO7" s="103"/>
      <c r="AP7" s="103"/>
      <c r="AQ7" s="103"/>
      <c r="AR7" s="103"/>
      <c r="AS7" s="103"/>
      <c r="AT7" s="103"/>
    </row>
    <row r="8" spans="1:46" s="32" customFormat="1" ht="28.5" customHeight="1" x14ac:dyDescent="0.25">
      <c r="A8" s="7">
        <v>1</v>
      </c>
      <c r="B8" s="7" t="s">
        <v>20</v>
      </c>
      <c r="C8" s="7"/>
      <c r="D8" s="7">
        <f>D10+D11+D12+D13+D14+D15+D16+D17+D18+D19+D21+D22+D24+D25+D26</f>
        <v>60</v>
      </c>
      <c r="E8" s="7"/>
      <c r="F8" s="7"/>
      <c r="G8" s="7">
        <f t="shared" ref="G8:X8" si="0">G10+G11+G12+G13+G14+G15+G16+G17+G18+G19+G21+G22+G24+G25+G26</f>
        <v>5</v>
      </c>
      <c r="H8" s="7">
        <f t="shared" si="0"/>
        <v>1368</v>
      </c>
      <c r="I8" s="7">
        <f t="shared" si="0"/>
        <v>633</v>
      </c>
      <c r="J8" s="7">
        <f t="shared" si="0"/>
        <v>735</v>
      </c>
      <c r="K8" s="7">
        <f t="shared" si="0"/>
        <v>0</v>
      </c>
      <c r="L8" s="7">
        <f t="shared" si="0"/>
        <v>72</v>
      </c>
      <c r="M8" s="7">
        <f t="shared" si="0"/>
        <v>36</v>
      </c>
      <c r="N8" s="7">
        <f t="shared" si="0"/>
        <v>720</v>
      </c>
      <c r="O8" s="7">
        <f t="shared" si="0"/>
        <v>36</v>
      </c>
      <c r="P8" s="7">
        <f t="shared" si="0"/>
        <v>576</v>
      </c>
      <c r="Q8" s="7">
        <f t="shared" si="0"/>
        <v>8</v>
      </c>
      <c r="R8" s="7">
        <f t="shared" si="0"/>
        <v>48</v>
      </c>
      <c r="S8" s="7">
        <f t="shared" si="0"/>
        <v>2</v>
      </c>
      <c r="T8" s="7">
        <f t="shared" si="0"/>
        <v>24</v>
      </c>
      <c r="U8" s="7">
        <f t="shared" si="0"/>
        <v>0</v>
      </c>
      <c r="V8" s="7">
        <f t="shared" si="0"/>
        <v>0</v>
      </c>
      <c r="W8" s="7">
        <f t="shared" si="0"/>
        <v>0</v>
      </c>
      <c r="X8" s="7">
        <f t="shared" si="0"/>
        <v>0</v>
      </c>
      <c r="Y8" s="106"/>
      <c r="Z8" s="106"/>
      <c r="AA8" s="106"/>
      <c r="AB8" s="106"/>
      <c r="AC8" s="106"/>
      <c r="AD8" s="106"/>
      <c r="AE8" s="106"/>
      <c r="AF8" s="106"/>
      <c r="AG8" s="106"/>
      <c r="AH8" s="106"/>
      <c r="AI8" s="106"/>
      <c r="AJ8" s="106"/>
      <c r="AK8" s="106"/>
      <c r="AL8" s="106"/>
      <c r="AM8" s="106"/>
      <c r="AN8" s="106"/>
      <c r="AO8" s="106"/>
      <c r="AP8" s="106"/>
      <c r="AQ8" s="106"/>
      <c r="AR8" s="106"/>
      <c r="AS8" s="106"/>
      <c r="AT8" s="106"/>
    </row>
    <row r="9" spans="1:46" s="22" customFormat="1" ht="17.25" customHeight="1" x14ac:dyDescent="0.2">
      <c r="A9" s="13"/>
      <c r="B9" s="19" t="str">
        <f>[1]Лист1!$B$9</f>
        <v>Міндетті пәндер</v>
      </c>
      <c r="C9" s="19"/>
      <c r="D9" s="13"/>
      <c r="E9" s="126"/>
      <c r="F9" s="126"/>
      <c r="G9" s="126"/>
      <c r="H9" s="10"/>
      <c r="I9" s="10"/>
      <c r="J9" s="10"/>
      <c r="K9" s="10"/>
      <c r="L9" s="10"/>
      <c r="M9" s="10"/>
      <c r="N9" s="10"/>
      <c r="O9" s="10"/>
      <c r="P9" s="10"/>
      <c r="Q9" s="10"/>
      <c r="R9" s="42"/>
      <c r="S9" s="10"/>
      <c r="T9" s="42"/>
      <c r="U9" s="10"/>
      <c r="V9" s="42"/>
      <c r="W9" s="10"/>
      <c r="X9" s="42"/>
      <c r="Y9" s="107"/>
      <c r="Z9" s="107"/>
      <c r="AA9" s="107"/>
      <c r="AB9" s="107"/>
      <c r="AC9" s="107"/>
      <c r="AD9" s="107"/>
      <c r="AE9" s="107"/>
      <c r="AF9" s="107"/>
      <c r="AG9" s="107"/>
      <c r="AH9" s="107"/>
      <c r="AI9" s="107"/>
      <c r="AJ9" s="107"/>
      <c r="AK9" s="107"/>
      <c r="AL9" s="107"/>
      <c r="AM9" s="107"/>
      <c r="AN9" s="107"/>
      <c r="AO9" s="107"/>
      <c r="AP9" s="107"/>
      <c r="AQ9" s="107"/>
      <c r="AR9" s="107"/>
      <c r="AS9" s="107"/>
      <c r="AT9" s="107"/>
    </row>
    <row r="10" spans="1:46" x14ac:dyDescent="0.25">
      <c r="A10" s="207" t="s">
        <v>242</v>
      </c>
      <c r="B10" s="303"/>
      <c r="C10" s="52" t="s">
        <v>40</v>
      </c>
      <c r="D10" s="115">
        <v>4</v>
      </c>
      <c r="E10" s="115">
        <v>2</v>
      </c>
      <c r="F10" s="115">
        <v>1.2</v>
      </c>
      <c r="G10" s="115">
        <v>1</v>
      </c>
      <c r="H10" s="55">
        <f t="shared" ref="H10:H24" si="1">N10+P10+R10</f>
        <v>96</v>
      </c>
      <c r="I10" s="151">
        <f>H10-J10</f>
        <v>41</v>
      </c>
      <c r="J10" s="55">
        <v>55</v>
      </c>
      <c r="K10" s="55"/>
      <c r="L10" s="55"/>
      <c r="M10" s="23">
        <v>4</v>
      </c>
      <c r="N10" s="24">
        <v>80</v>
      </c>
      <c r="O10" s="24">
        <v>1</v>
      </c>
      <c r="P10" s="24">
        <v>16</v>
      </c>
      <c r="Q10" s="24"/>
      <c r="R10" s="127"/>
      <c r="S10" s="115"/>
      <c r="T10" s="127"/>
      <c r="U10" s="24"/>
      <c r="V10" s="127"/>
      <c r="W10" s="115"/>
      <c r="X10" s="127"/>
    </row>
    <row r="11" spans="1:46" x14ac:dyDescent="0.25">
      <c r="A11" s="181" t="s">
        <v>243</v>
      </c>
      <c r="B11" s="304"/>
      <c r="C11" s="50" t="s">
        <v>39</v>
      </c>
      <c r="D11" s="113">
        <v>4</v>
      </c>
      <c r="E11" s="113"/>
      <c r="F11" s="113">
        <v>1</v>
      </c>
      <c r="G11" s="115">
        <v>1</v>
      </c>
      <c r="H11" s="55">
        <f t="shared" si="1"/>
        <v>96</v>
      </c>
      <c r="I11" s="151">
        <f t="shared" ref="I11:I19" si="2">H11-J11</f>
        <v>46</v>
      </c>
      <c r="J11" s="55">
        <v>50</v>
      </c>
      <c r="K11" s="55"/>
      <c r="L11" s="2"/>
      <c r="M11" s="23">
        <v>4</v>
      </c>
      <c r="N11" s="24">
        <v>80</v>
      </c>
      <c r="O11" s="24">
        <v>1</v>
      </c>
      <c r="P11" s="24">
        <v>16</v>
      </c>
      <c r="Q11" s="15"/>
      <c r="R11" s="1"/>
      <c r="S11" s="113"/>
      <c r="T11" s="1"/>
      <c r="U11" s="15"/>
      <c r="V11" s="1"/>
      <c r="W11" s="113"/>
      <c r="X11" s="1"/>
    </row>
    <row r="12" spans="1:46" x14ac:dyDescent="0.25">
      <c r="A12" s="181" t="s">
        <v>244</v>
      </c>
      <c r="B12" s="304"/>
      <c r="C12" s="50" t="s">
        <v>44</v>
      </c>
      <c r="D12" s="113">
        <v>5</v>
      </c>
      <c r="E12" s="113">
        <v>2</v>
      </c>
      <c r="F12" s="113">
        <v>1</v>
      </c>
      <c r="G12" s="115">
        <v>1</v>
      </c>
      <c r="H12" s="55">
        <f t="shared" si="1"/>
        <v>120</v>
      </c>
      <c r="I12" s="151">
        <f t="shared" si="2"/>
        <v>47</v>
      </c>
      <c r="J12" s="2">
        <v>73</v>
      </c>
      <c r="K12" s="2"/>
      <c r="L12" s="2"/>
      <c r="M12" s="23">
        <v>2</v>
      </c>
      <c r="N12" s="23">
        <v>40</v>
      </c>
      <c r="O12" s="23">
        <v>5</v>
      </c>
      <c r="P12" s="23">
        <v>80</v>
      </c>
      <c r="Q12" s="15"/>
      <c r="R12" s="1"/>
      <c r="S12" s="113"/>
      <c r="T12" s="1"/>
      <c r="U12" s="15"/>
      <c r="V12" s="1"/>
      <c r="W12" s="113"/>
      <c r="X12" s="1"/>
    </row>
    <row r="13" spans="1:46" x14ac:dyDescent="0.25">
      <c r="A13" s="181" t="s">
        <v>245</v>
      </c>
      <c r="B13" s="304"/>
      <c r="C13" s="50" t="s">
        <v>21</v>
      </c>
      <c r="D13" s="113">
        <v>4</v>
      </c>
      <c r="E13" s="113"/>
      <c r="F13" s="113">
        <v>1.2</v>
      </c>
      <c r="G13" s="115">
        <v>1</v>
      </c>
      <c r="H13" s="55">
        <f t="shared" si="1"/>
        <v>96</v>
      </c>
      <c r="I13" s="151">
        <f t="shared" si="2"/>
        <v>23</v>
      </c>
      <c r="J13" s="2">
        <v>73</v>
      </c>
      <c r="K13" s="2"/>
      <c r="L13" s="2"/>
      <c r="M13" s="23">
        <v>4</v>
      </c>
      <c r="N13" s="23">
        <v>80</v>
      </c>
      <c r="O13" s="23">
        <v>1</v>
      </c>
      <c r="P13" s="23">
        <v>16</v>
      </c>
      <c r="Q13" s="15"/>
      <c r="R13" s="1"/>
      <c r="S13" s="113"/>
      <c r="T13" s="1"/>
      <c r="U13" s="15"/>
      <c r="V13" s="1"/>
      <c r="W13" s="113"/>
      <c r="X13" s="1"/>
    </row>
    <row r="14" spans="1:46" x14ac:dyDescent="0.25">
      <c r="A14" s="181" t="s">
        <v>246</v>
      </c>
      <c r="B14" s="304"/>
      <c r="C14" s="50" t="s">
        <v>22</v>
      </c>
      <c r="D14" s="113">
        <v>4</v>
      </c>
      <c r="E14" s="113">
        <v>2</v>
      </c>
      <c r="F14" s="113"/>
      <c r="G14" s="115"/>
      <c r="H14" s="55">
        <f t="shared" si="1"/>
        <v>96</v>
      </c>
      <c r="I14" s="151">
        <f t="shared" si="2"/>
        <v>62</v>
      </c>
      <c r="J14" s="2">
        <v>34</v>
      </c>
      <c r="K14" s="2"/>
      <c r="L14" s="2"/>
      <c r="M14" s="23">
        <v>4</v>
      </c>
      <c r="N14" s="23">
        <v>80</v>
      </c>
      <c r="O14" s="23">
        <v>1</v>
      </c>
      <c r="P14" s="23">
        <v>16</v>
      </c>
      <c r="Q14" s="15"/>
      <c r="R14" s="1"/>
      <c r="S14" s="113"/>
      <c r="T14" s="1"/>
      <c r="U14" s="15"/>
      <c r="V14" s="1"/>
      <c r="W14" s="113"/>
      <c r="X14" s="1"/>
    </row>
    <row r="15" spans="1:46" x14ac:dyDescent="0.25">
      <c r="A15" s="181" t="s">
        <v>247</v>
      </c>
      <c r="B15" s="304"/>
      <c r="C15" s="50" t="s">
        <v>23</v>
      </c>
      <c r="D15" s="113">
        <v>5</v>
      </c>
      <c r="E15" s="113">
        <v>2</v>
      </c>
      <c r="F15" s="113">
        <v>1</v>
      </c>
      <c r="G15" s="115">
        <v>1</v>
      </c>
      <c r="H15" s="55">
        <f t="shared" si="1"/>
        <v>120</v>
      </c>
      <c r="I15" s="151">
        <f t="shared" si="2"/>
        <v>40</v>
      </c>
      <c r="J15" s="2">
        <v>80</v>
      </c>
      <c r="K15" s="2"/>
      <c r="L15" s="2"/>
      <c r="M15" s="23">
        <v>2</v>
      </c>
      <c r="N15" s="24">
        <v>40</v>
      </c>
      <c r="O15" s="24">
        <v>5</v>
      </c>
      <c r="P15" s="24">
        <v>80</v>
      </c>
      <c r="Q15" s="15"/>
      <c r="R15" s="1"/>
      <c r="S15" s="113"/>
      <c r="T15" s="1"/>
      <c r="U15" s="15"/>
      <c r="V15" s="1"/>
      <c r="W15" s="113"/>
      <c r="X15" s="1"/>
    </row>
    <row r="16" spans="1:46" x14ac:dyDescent="0.25">
      <c r="A16" s="181" t="s">
        <v>248</v>
      </c>
      <c r="B16" s="304"/>
      <c r="C16" s="50" t="s">
        <v>25</v>
      </c>
      <c r="D16" s="113">
        <v>3</v>
      </c>
      <c r="E16" s="113"/>
      <c r="F16" s="113">
        <v>1.2</v>
      </c>
      <c r="G16" s="115"/>
      <c r="H16" s="55">
        <f t="shared" si="1"/>
        <v>72</v>
      </c>
      <c r="I16" s="151">
        <f t="shared" si="2"/>
        <v>42</v>
      </c>
      <c r="J16" s="2">
        <v>30</v>
      </c>
      <c r="K16" s="2"/>
      <c r="L16" s="2"/>
      <c r="M16" s="17">
        <v>2</v>
      </c>
      <c r="N16" s="17">
        <v>40</v>
      </c>
      <c r="O16" s="17">
        <v>2</v>
      </c>
      <c r="P16" s="17">
        <v>32</v>
      </c>
      <c r="Q16" s="15"/>
      <c r="R16" s="1"/>
      <c r="S16" s="113"/>
      <c r="T16" s="1"/>
      <c r="U16" s="15"/>
      <c r="V16" s="1"/>
      <c r="W16" s="113"/>
      <c r="X16" s="1"/>
    </row>
    <row r="17" spans="1:46" ht="28.5" customHeight="1" x14ac:dyDescent="0.25">
      <c r="A17" s="181" t="s">
        <v>249</v>
      </c>
      <c r="B17" s="304"/>
      <c r="C17" s="50" t="s">
        <v>46</v>
      </c>
      <c r="D17" s="49">
        <v>3</v>
      </c>
      <c r="E17" s="49"/>
      <c r="F17" s="113">
        <v>1.2</v>
      </c>
      <c r="G17" s="115"/>
      <c r="H17" s="55">
        <f t="shared" si="1"/>
        <v>72</v>
      </c>
      <c r="I17" s="151">
        <f t="shared" si="2"/>
        <v>29</v>
      </c>
      <c r="J17" s="2">
        <v>43</v>
      </c>
      <c r="K17" s="2"/>
      <c r="L17" s="2"/>
      <c r="M17" s="17">
        <v>2</v>
      </c>
      <c r="N17" s="15">
        <v>40</v>
      </c>
      <c r="O17" s="15">
        <v>2</v>
      </c>
      <c r="P17" s="15">
        <v>32</v>
      </c>
      <c r="Q17" s="15"/>
      <c r="R17" s="1"/>
      <c r="S17" s="113"/>
      <c r="T17" s="1"/>
      <c r="U17" s="15"/>
      <c r="V17" s="1"/>
      <c r="W17" s="113"/>
      <c r="X17" s="1"/>
    </row>
    <row r="18" spans="1:46" x14ac:dyDescent="0.25">
      <c r="A18" s="181" t="s">
        <v>250</v>
      </c>
      <c r="B18" s="304"/>
      <c r="C18" s="14" t="s">
        <v>41</v>
      </c>
      <c r="D18" s="49">
        <v>2</v>
      </c>
      <c r="E18" s="49"/>
      <c r="F18" s="113"/>
      <c r="G18" s="115"/>
      <c r="H18" s="55">
        <f t="shared" si="1"/>
        <v>48</v>
      </c>
      <c r="I18" s="151">
        <f t="shared" si="2"/>
        <v>12</v>
      </c>
      <c r="J18" s="17">
        <v>36</v>
      </c>
      <c r="K18" s="17"/>
      <c r="L18" s="2"/>
      <c r="M18" s="17"/>
      <c r="N18" s="15"/>
      <c r="O18" s="15">
        <v>3</v>
      </c>
      <c r="P18" s="15">
        <v>48</v>
      </c>
      <c r="Q18" s="15"/>
      <c r="R18" s="1"/>
      <c r="S18" s="113"/>
      <c r="T18" s="1"/>
      <c r="U18" s="15"/>
      <c r="V18" s="1"/>
      <c r="W18" s="113"/>
      <c r="X18" s="1"/>
    </row>
    <row r="19" spans="1:46" x14ac:dyDescent="0.25">
      <c r="A19" s="113" t="s">
        <v>24</v>
      </c>
      <c r="B19" s="305"/>
      <c r="C19" s="50" t="s">
        <v>32</v>
      </c>
      <c r="D19" s="49">
        <v>5</v>
      </c>
      <c r="E19" s="49"/>
      <c r="F19" s="113">
        <v>1.2</v>
      </c>
      <c r="G19" s="115"/>
      <c r="H19" s="55">
        <f t="shared" si="1"/>
        <v>120</v>
      </c>
      <c r="I19" s="151">
        <f t="shared" si="2"/>
        <v>0</v>
      </c>
      <c r="J19" s="2">
        <v>120</v>
      </c>
      <c r="K19" s="2"/>
      <c r="L19" s="2"/>
      <c r="M19" s="17">
        <v>2</v>
      </c>
      <c r="N19" s="15">
        <v>40</v>
      </c>
      <c r="O19" s="15">
        <v>5</v>
      </c>
      <c r="P19" s="15">
        <v>80</v>
      </c>
      <c r="Q19" s="15"/>
      <c r="R19" s="1"/>
      <c r="S19" s="113"/>
      <c r="T19" s="1"/>
      <c r="U19" s="15"/>
      <c r="V19" s="1"/>
      <c r="W19" s="113"/>
      <c r="X19" s="1"/>
    </row>
    <row r="20" spans="1:46" s="21" customFormat="1" x14ac:dyDescent="0.25">
      <c r="A20" s="13"/>
      <c r="B20" s="20" t="s">
        <v>42</v>
      </c>
      <c r="C20" s="20"/>
      <c r="D20" s="38">
        <f>D21+D22</f>
        <v>12</v>
      </c>
      <c r="E20" s="38">
        <f>E21+E22</f>
        <v>2</v>
      </c>
      <c r="F20" s="38">
        <f>F21+F22</f>
        <v>0</v>
      </c>
      <c r="G20" s="38">
        <f>G21+G22</f>
        <v>0</v>
      </c>
      <c r="H20" s="38">
        <f>H21+H22</f>
        <v>288</v>
      </c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</row>
    <row r="21" spans="1:46" x14ac:dyDescent="0.25">
      <c r="A21" s="113" t="s">
        <v>26</v>
      </c>
      <c r="B21" s="306"/>
      <c r="C21" s="50" t="s">
        <v>30</v>
      </c>
      <c r="D21" s="113">
        <v>6</v>
      </c>
      <c r="E21" s="113">
        <v>2</v>
      </c>
      <c r="F21" s="113"/>
      <c r="G21" s="115"/>
      <c r="H21" s="55">
        <f t="shared" si="1"/>
        <v>144</v>
      </c>
      <c r="I21" s="151">
        <f>H21-J21</f>
        <v>127</v>
      </c>
      <c r="J21" s="2">
        <v>17</v>
      </c>
      <c r="K21" s="2"/>
      <c r="L21" s="2"/>
      <c r="M21" s="17">
        <v>4</v>
      </c>
      <c r="N21" s="15">
        <v>80</v>
      </c>
      <c r="O21" s="15">
        <v>4</v>
      </c>
      <c r="P21" s="15">
        <v>64</v>
      </c>
      <c r="Q21" s="15"/>
      <c r="R21" s="1"/>
      <c r="S21" s="113"/>
      <c r="T21" s="1"/>
      <c r="U21" s="15"/>
      <c r="V21" s="1"/>
      <c r="W21" s="113"/>
      <c r="X21" s="1"/>
    </row>
    <row r="22" spans="1:46" x14ac:dyDescent="0.25">
      <c r="A22" s="113" t="s">
        <v>28</v>
      </c>
      <c r="B22" s="307"/>
      <c r="C22" s="50" t="s">
        <v>45</v>
      </c>
      <c r="D22" s="49">
        <v>6</v>
      </c>
      <c r="E22" s="49"/>
      <c r="F22" s="113"/>
      <c r="G22" s="115"/>
      <c r="H22" s="55">
        <f t="shared" si="1"/>
        <v>144</v>
      </c>
      <c r="I22" s="151">
        <f>H22-J22</f>
        <v>86</v>
      </c>
      <c r="J22" s="2">
        <v>58</v>
      </c>
      <c r="K22" s="2"/>
      <c r="L22" s="2"/>
      <c r="M22" s="17">
        <v>4</v>
      </c>
      <c r="N22" s="15">
        <v>80</v>
      </c>
      <c r="O22" s="15">
        <v>4</v>
      </c>
      <c r="P22" s="15">
        <v>64</v>
      </c>
      <c r="Q22" s="15"/>
      <c r="R22" s="1"/>
      <c r="S22" s="113"/>
      <c r="T22" s="1"/>
      <c r="U22" s="15"/>
      <c r="V22" s="1"/>
      <c r="W22" s="113"/>
      <c r="X22" s="1"/>
    </row>
    <row r="23" spans="1:46" s="21" customFormat="1" x14ac:dyDescent="0.25">
      <c r="A23" s="13"/>
      <c r="B23" s="20" t="s">
        <v>43</v>
      </c>
      <c r="C23" s="20"/>
      <c r="D23" s="38">
        <f>D24+D25+D26</f>
        <v>9</v>
      </c>
      <c r="E23" s="38">
        <f>E24+E25+E26</f>
        <v>0</v>
      </c>
      <c r="F23" s="38">
        <v>0</v>
      </c>
      <c r="G23" s="38">
        <f>G24+G25+G26</f>
        <v>0</v>
      </c>
      <c r="H23" s="38">
        <f>H24+H25+H26</f>
        <v>144</v>
      </c>
      <c r="I23" s="128"/>
      <c r="J23" s="11"/>
      <c r="K23" s="11"/>
      <c r="L23" s="11"/>
      <c r="M23" s="11"/>
      <c r="N23" s="13"/>
      <c r="O23" s="13"/>
      <c r="P23" s="13"/>
      <c r="Q23" s="13"/>
      <c r="R23" s="5"/>
      <c r="S23" s="13"/>
      <c r="T23" s="5"/>
      <c r="U23" s="13"/>
      <c r="V23" s="5"/>
      <c r="W23" s="13"/>
      <c r="X23" s="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</row>
    <row r="24" spans="1:46" s="18" customFormat="1" x14ac:dyDescent="0.25">
      <c r="A24" s="113" t="s">
        <v>29</v>
      </c>
      <c r="B24" s="306"/>
      <c r="C24" s="50" t="s">
        <v>27</v>
      </c>
      <c r="D24" s="113">
        <v>3</v>
      </c>
      <c r="E24" s="113"/>
      <c r="F24" s="113">
        <v>1.2</v>
      </c>
      <c r="G24" s="115"/>
      <c r="H24" s="55">
        <f t="shared" si="1"/>
        <v>72</v>
      </c>
      <c r="I24" s="16">
        <f>H24-J24</f>
        <v>46</v>
      </c>
      <c r="J24" s="2">
        <v>26</v>
      </c>
      <c r="K24" s="2"/>
      <c r="L24" s="17"/>
      <c r="M24" s="17">
        <f>M16</f>
        <v>2</v>
      </c>
      <c r="N24" s="17">
        <f>N16</f>
        <v>40</v>
      </c>
      <c r="O24" s="17">
        <f>O16</f>
        <v>2</v>
      </c>
      <c r="P24" s="17">
        <v>32</v>
      </c>
      <c r="Q24" s="15"/>
      <c r="R24" s="1"/>
      <c r="S24" s="113"/>
      <c r="T24" s="1"/>
      <c r="U24" s="15"/>
      <c r="V24" s="1"/>
      <c r="W24" s="113"/>
      <c r="X24" s="1"/>
    </row>
    <row r="25" spans="1:46" s="18" customFormat="1" x14ac:dyDescent="0.25">
      <c r="A25" s="113" t="s">
        <v>31</v>
      </c>
      <c r="B25" s="307"/>
      <c r="C25" s="50" t="s">
        <v>48</v>
      </c>
      <c r="D25" s="113">
        <v>3</v>
      </c>
      <c r="E25" s="113"/>
      <c r="F25" s="113"/>
      <c r="G25" s="115"/>
      <c r="H25" s="55">
        <v>72</v>
      </c>
      <c r="I25" s="16">
        <f>H25-J25</f>
        <v>32</v>
      </c>
      <c r="J25" s="2">
        <v>40</v>
      </c>
      <c r="K25" s="2"/>
      <c r="L25" s="17"/>
      <c r="M25" s="17"/>
      <c r="N25" s="29"/>
      <c r="O25" s="15"/>
      <c r="P25" s="15"/>
      <c r="Q25" s="15">
        <v>8</v>
      </c>
      <c r="R25" s="1">
        <v>48</v>
      </c>
      <c r="S25" s="113">
        <v>2</v>
      </c>
      <c r="T25" s="1">
        <v>24</v>
      </c>
      <c r="U25" s="15"/>
      <c r="V25" s="1"/>
      <c r="W25" s="113"/>
      <c r="X25" s="1"/>
    </row>
    <row r="26" spans="1:46" s="18" customFormat="1" x14ac:dyDescent="0.25">
      <c r="A26" s="113"/>
      <c r="B26" s="56"/>
      <c r="C26" s="71" t="s">
        <v>67</v>
      </c>
      <c r="D26" s="113">
        <v>3</v>
      </c>
      <c r="E26" s="113"/>
      <c r="F26" s="113"/>
      <c r="G26" s="113"/>
      <c r="H26" s="2"/>
      <c r="I26" s="129"/>
      <c r="J26" s="2"/>
      <c r="K26" s="2"/>
      <c r="L26" s="61">
        <v>72</v>
      </c>
      <c r="M26" s="130"/>
      <c r="N26" s="130"/>
      <c r="O26" s="130"/>
      <c r="P26" s="16"/>
      <c r="Q26" s="130"/>
      <c r="R26" s="42"/>
      <c r="S26" s="15"/>
      <c r="T26" s="1"/>
      <c r="U26" s="15"/>
      <c r="V26" s="1"/>
      <c r="W26" s="15"/>
      <c r="X26" s="1"/>
    </row>
    <row r="27" spans="1:46" s="18" customFormat="1" x14ac:dyDescent="0.25">
      <c r="A27" s="113"/>
      <c r="B27" s="56" t="s">
        <v>53</v>
      </c>
      <c r="C27" s="310" t="s">
        <v>54</v>
      </c>
      <c r="D27" s="311"/>
      <c r="E27" s="311"/>
      <c r="F27" s="311"/>
      <c r="G27" s="311"/>
      <c r="H27" s="311"/>
      <c r="I27" s="311"/>
      <c r="J27" s="311"/>
      <c r="K27" s="311"/>
      <c r="L27" s="311"/>
      <c r="M27" s="311"/>
      <c r="N27" s="311"/>
      <c r="O27" s="311"/>
      <c r="P27" s="311"/>
      <c r="Q27" s="311"/>
      <c r="R27" s="311"/>
      <c r="S27" s="311"/>
      <c r="T27" s="311"/>
      <c r="U27" s="311"/>
      <c r="V27" s="311"/>
      <c r="W27" s="311"/>
      <c r="X27" s="312"/>
    </row>
    <row r="28" spans="1:46" s="31" customFormat="1" x14ac:dyDescent="0.25">
      <c r="A28" s="57">
        <v>2</v>
      </c>
      <c r="B28" s="58" t="s">
        <v>33</v>
      </c>
      <c r="C28" s="59"/>
      <c r="D28" s="60">
        <f>D29+D30+D31+D32+D33+D34+D35+D36+D37</f>
        <v>10</v>
      </c>
      <c r="E28" s="60">
        <f t="shared" ref="E28:X28" si="3">E29+E30+E31+E32+E33+E34+E35+E36+E37</f>
        <v>6</v>
      </c>
      <c r="F28" s="60">
        <f t="shared" si="3"/>
        <v>13</v>
      </c>
      <c r="G28" s="60">
        <f t="shared" si="3"/>
        <v>0</v>
      </c>
      <c r="H28" s="60">
        <f t="shared" si="3"/>
        <v>240</v>
      </c>
      <c r="I28" s="60">
        <f t="shared" si="3"/>
        <v>106</v>
      </c>
      <c r="J28" s="60">
        <f t="shared" si="3"/>
        <v>134</v>
      </c>
      <c r="K28" s="60">
        <f t="shared" si="3"/>
        <v>0</v>
      </c>
      <c r="L28" s="60">
        <f t="shared" si="3"/>
        <v>0</v>
      </c>
      <c r="M28" s="60">
        <f t="shared" si="3"/>
        <v>0</v>
      </c>
      <c r="N28" s="60">
        <f t="shared" si="3"/>
        <v>0</v>
      </c>
      <c r="O28" s="60">
        <f t="shared" si="3"/>
        <v>0</v>
      </c>
      <c r="P28" s="60">
        <f t="shared" si="3"/>
        <v>0</v>
      </c>
      <c r="Q28" s="60">
        <f t="shared" si="3"/>
        <v>4</v>
      </c>
      <c r="R28" s="60">
        <f t="shared" si="3"/>
        <v>24</v>
      </c>
      <c r="S28" s="60">
        <f t="shared" si="3"/>
        <v>8</v>
      </c>
      <c r="T28" s="60">
        <f t="shared" si="3"/>
        <v>96</v>
      </c>
      <c r="U28" s="60">
        <f t="shared" si="3"/>
        <v>16</v>
      </c>
      <c r="V28" s="60">
        <f t="shared" si="3"/>
        <v>96</v>
      </c>
      <c r="W28" s="60">
        <f t="shared" si="3"/>
        <v>4</v>
      </c>
      <c r="X28" s="60">
        <f t="shared" si="3"/>
        <v>24</v>
      </c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</row>
    <row r="29" spans="1:46" s="31" customFormat="1" ht="38.25" customHeight="1" x14ac:dyDescent="0.25">
      <c r="A29" s="298" t="s">
        <v>194</v>
      </c>
      <c r="B29" s="298" t="s">
        <v>55</v>
      </c>
      <c r="C29" s="212" t="s">
        <v>387</v>
      </c>
      <c r="D29" s="113">
        <f>H29/24</f>
        <v>1</v>
      </c>
      <c r="E29" s="35"/>
      <c r="F29" s="6"/>
      <c r="G29" s="132"/>
      <c r="H29" s="4">
        <f>N29+P29+R29+T29+V29+X29</f>
        <v>24</v>
      </c>
      <c r="I29" s="152">
        <f t="shared" ref="I29:I37" si="4">H29-J29</f>
        <v>4</v>
      </c>
      <c r="J29" s="4">
        <v>20</v>
      </c>
      <c r="K29" s="68"/>
      <c r="L29" s="68"/>
      <c r="M29" s="133"/>
      <c r="N29" s="133"/>
      <c r="O29" s="133"/>
      <c r="P29" s="133"/>
      <c r="Q29" s="27">
        <v>2</v>
      </c>
      <c r="R29" s="43">
        <v>12</v>
      </c>
      <c r="S29" s="34">
        <v>1</v>
      </c>
      <c r="T29" s="43">
        <v>12</v>
      </c>
      <c r="U29" s="34"/>
      <c r="V29" s="43"/>
      <c r="W29" s="34"/>
      <c r="X29" s="43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</row>
    <row r="30" spans="1:46" s="31" customFormat="1" ht="38.25" customHeight="1" x14ac:dyDescent="0.25">
      <c r="A30" s="300"/>
      <c r="B30" s="300"/>
      <c r="C30" s="193" t="s">
        <v>388</v>
      </c>
      <c r="D30" s="210">
        <f>H30/24</f>
        <v>2.5</v>
      </c>
      <c r="E30" s="35">
        <v>6</v>
      </c>
      <c r="F30" s="6"/>
      <c r="G30" s="132"/>
      <c r="H30" s="4">
        <f>N30+P30+R30+T30+V30+X30</f>
        <v>60</v>
      </c>
      <c r="I30" s="152">
        <f t="shared" si="4"/>
        <v>4</v>
      </c>
      <c r="J30" s="4">
        <v>56</v>
      </c>
      <c r="K30" s="68"/>
      <c r="L30" s="68"/>
      <c r="M30" s="133"/>
      <c r="N30" s="133"/>
      <c r="O30" s="133"/>
      <c r="P30" s="133"/>
      <c r="Q30" s="27">
        <v>2</v>
      </c>
      <c r="R30" s="43">
        <v>12</v>
      </c>
      <c r="S30" s="34">
        <v>1</v>
      </c>
      <c r="T30" s="43">
        <v>12</v>
      </c>
      <c r="U30" s="34">
        <v>2</v>
      </c>
      <c r="V30" s="43">
        <v>12</v>
      </c>
      <c r="W30" s="34">
        <v>4</v>
      </c>
      <c r="X30" s="43">
        <v>24</v>
      </c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</row>
    <row r="31" spans="1:46" s="31" customFormat="1" ht="30" customHeight="1" x14ac:dyDescent="0.25">
      <c r="A31" s="298" t="s">
        <v>195</v>
      </c>
      <c r="B31" s="308" t="s">
        <v>384</v>
      </c>
      <c r="C31" s="211" t="s">
        <v>385</v>
      </c>
      <c r="D31" s="113">
        <f t="shared" ref="D31:D37" si="5">H31/24</f>
        <v>1</v>
      </c>
      <c r="E31" s="131"/>
      <c r="F31" s="6"/>
      <c r="G31" s="132"/>
      <c r="H31" s="4">
        <f t="shared" ref="H31:H37" si="6">N31+P31+R31+T31+V31+X31</f>
        <v>24</v>
      </c>
      <c r="I31" s="152">
        <f t="shared" si="4"/>
        <v>10</v>
      </c>
      <c r="J31" s="4">
        <v>14</v>
      </c>
      <c r="K31" s="68"/>
      <c r="L31" s="68"/>
      <c r="M31" s="133"/>
      <c r="N31" s="133"/>
      <c r="O31" s="133"/>
      <c r="P31" s="133"/>
      <c r="Q31" s="27"/>
      <c r="R31" s="43"/>
      <c r="S31" s="34">
        <v>2</v>
      </c>
      <c r="T31" s="43">
        <v>24</v>
      </c>
      <c r="U31" s="34"/>
      <c r="V31" s="43"/>
      <c r="W31" s="34"/>
      <c r="X31" s="43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</row>
    <row r="32" spans="1:46" ht="41.25" customHeight="1" x14ac:dyDescent="0.25">
      <c r="A32" s="300"/>
      <c r="B32" s="309"/>
      <c r="C32" s="8" t="s">
        <v>386</v>
      </c>
      <c r="D32" s="113">
        <f>H32/24</f>
        <v>1</v>
      </c>
      <c r="E32" s="113"/>
      <c r="F32" s="163"/>
      <c r="G32" s="113"/>
      <c r="H32" s="4">
        <f>N32+P32+R32+T32+V32+X32</f>
        <v>24</v>
      </c>
      <c r="I32" s="152">
        <f>H32-J32</f>
        <v>0</v>
      </c>
      <c r="J32" s="2">
        <v>24</v>
      </c>
      <c r="K32" s="2"/>
      <c r="L32" s="2"/>
      <c r="M32" s="17"/>
      <c r="N32" s="15"/>
      <c r="O32" s="15"/>
      <c r="P32" s="15"/>
      <c r="Q32" s="15"/>
      <c r="R32" s="1"/>
      <c r="S32" s="113"/>
      <c r="T32" s="1"/>
      <c r="U32" s="15">
        <v>4</v>
      </c>
      <c r="V32" s="1">
        <v>24</v>
      </c>
      <c r="W32" s="113"/>
      <c r="X32" s="1"/>
    </row>
    <row r="33" spans="1:46" s="31" customFormat="1" ht="27.75" customHeight="1" x14ac:dyDescent="0.25">
      <c r="A33" s="298" t="s">
        <v>196</v>
      </c>
      <c r="B33" s="313" t="s">
        <v>324</v>
      </c>
      <c r="C33" s="110" t="s">
        <v>168</v>
      </c>
      <c r="D33" s="113">
        <f t="shared" si="5"/>
        <v>1</v>
      </c>
      <c r="E33" s="131"/>
      <c r="F33" s="6"/>
      <c r="G33" s="132"/>
      <c r="H33" s="4">
        <f t="shared" si="6"/>
        <v>24</v>
      </c>
      <c r="I33" s="152">
        <f t="shared" si="4"/>
        <v>14</v>
      </c>
      <c r="J33" s="4">
        <v>10</v>
      </c>
      <c r="K33" s="68"/>
      <c r="L33" s="68"/>
      <c r="M33" s="133"/>
      <c r="N33" s="133"/>
      <c r="O33" s="133"/>
      <c r="P33" s="133"/>
      <c r="Q33" s="27"/>
      <c r="R33" s="43"/>
      <c r="S33" s="34"/>
      <c r="T33" s="43"/>
      <c r="U33" s="34">
        <v>4</v>
      </c>
      <c r="V33" s="43">
        <v>24</v>
      </c>
      <c r="W33" s="34"/>
      <c r="X33" s="43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</row>
    <row r="34" spans="1:46" s="31" customFormat="1" ht="37.5" customHeight="1" x14ac:dyDescent="0.25">
      <c r="A34" s="300"/>
      <c r="B34" s="314"/>
      <c r="C34" s="208" t="s">
        <v>169</v>
      </c>
      <c r="D34" s="113">
        <f t="shared" si="5"/>
        <v>1</v>
      </c>
      <c r="E34" s="131"/>
      <c r="F34" s="6"/>
      <c r="G34" s="132"/>
      <c r="H34" s="4">
        <f t="shared" si="6"/>
        <v>24</v>
      </c>
      <c r="I34" s="152">
        <f t="shared" si="4"/>
        <v>14</v>
      </c>
      <c r="J34" s="4">
        <v>10</v>
      </c>
      <c r="K34" s="68"/>
      <c r="L34" s="68"/>
      <c r="M34" s="133"/>
      <c r="N34" s="133"/>
      <c r="O34" s="133"/>
      <c r="P34" s="133"/>
      <c r="Q34" s="34"/>
      <c r="R34" s="43"/>
      <c r="S34" s="68"/>
      <c r="T34" s="43"/>
      <c r="U34" s="68">
        <v>4</v>
      </c>
      <c r="V34" s="43">
        <v>24</v>
      </c>
      <c r="W34" s="68"/>
      <c r="X34" s="43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</row>
    <row r="35" spans="1:46" s="31" customFormat="1" ht="64.5" customHeight="1" x14ac:dyDescent="0.25">
      <c r="A35" s="298" t="s">
        <v>197</v>
      </c>
      <c r="B35" s="301" t="s">
        <v>130</v>
      </c>
      <c r="C35" s="62" t="s">
        <v>153</v>
      </c>
      <c r="D35" s="113">
        <f t="shared" si="5"/>
        <v>0.5</v>
      </c>
      <c r="E35" s="131"/>
      <c r="F35" s="6">
        <v>5</v>
      </c>
      <c r="G35" s="132"/>
      <c r="H35" s="4">
        <f t="shared" si="6"/>
        <v>12</v>
      </c>
      <c r="I35" s="152">
        <f t="shared" si="4"/>
        <v>12</v>
      </c>
      <c r="J35" s="4">
        <v>0</v>
      </c>
      <c r="K35" s="68"/>
      <c r="L35" s="68"/>
      <c r="M35" s="133"/>
      <c r="N35" s="133"/>
      <c r="O35" s="133"/>
      <c r="P35" s="133"/>
      <c r="Q35" s="27"/>
      <c r="R35" s="43"/>
      <c r="S35" s="34"/>
      <c r="T35" s="43"/>
      <c r="U35" s="34">
        <v>2</v>
      </c>
      <c r="V35" s="43">
        <v>12</v>
      </c>
      <c r="W35" s="34"/>
      <c r="X35" s="43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</row>
    <row r="36" spans="1:46" s="31" customFormat="1" ht="51.75" customHeight="1" x14ac:dyDescent="0.25">
      <c r="A36" s="299"/>
      <c r="B36" s="302"/>
      <c r="C36" s="62" t="s">
        <v>154</v>
      </c>
      <c r="D36" s="113">
        <f t="shared" si="5"/>
        <v>1</v>
      </c>
      <c r="E36" s="131"/>
      <c r="F36" s="6">
        <v>4</v>
      </c>
      <c r="G36" s="132"/>
      <c r="H36" s="4">
        <f t="shared" si="6"/>
        <v>24</v>
      </c>
      <c r="I36" s="152">
        <f t="shared" si="4"/>
        <v>24</v>
      </c>
      <c r="J36" s="4">
        <v>0</v>
      </c>
      <c r="K36" s="68"/>
      <c r="L36" s="68"/>
      <c r="M36" s="133"/>
      <c r="N36" s="133"/>
      <c r="O36" s="133"/>
      <c r="P36" s="133"/>
      <c r="Q36" s="34"/>
      <c r="R36" s="43"/>
      <c r="S36" s="68">
        <v>2</v>
      </c>
      <c r="T36" s="43">
        <v>24</v>
      </c>
      <c r="U36" s="68"/>
      <c r="V36" s="43"/>
      <c r="W36" s="68"/>
      <c r="X36" s="43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</row>
    <row r="37" spans="1:46" s="31" customFormat="1" ht="39" customHeight="1" x14ac:dyDescent="0.25">
      <c r="A37" s="299"/>
      <c r="B37" s="302"/>
      <c r="C37" s="62" t="s">
        <v>156</v>
      </c>
      <c r="D37" s="113">
        <f t="shared" si="5"/>
        <v>1</v>
      </c>
      <c r="E37" s="131"/>
      <c r="F37" s="6">
        <v>4</v>
      </c>
      <c r="G37" s="132"/>
      <c r="H37" s="4">
        <f t="shared" si="6"/>
        <v>24</v>
      </c>
      <c r="I37" s="152">
        <f t="shared" si="4"/>
        <v>24</v>
      </c>
      <c r="J37" s="4">
        <v>0</v>
      </c>
      <c r="K37" s="68"/>
      <c r="L37" s="68"/>
      <c r="M37" s="133"/>
      <c r="N37" s="133"/>
      <c r="O37" s="133"/>
      <c r="P37" s="133"/>
      <c r="Q37" s="34"/>
      <c r="R37" s="43"/>
      <c r="S37" s="68">
        <v>2</v>
      </c>
      <c r="T37" s="43">
        <v>24</v>
      </c>
      <c r="U37" s="68"/>
      <c r="V37" s="43"/>
      <c r="W37" s="68"/>
      <c r="X37" s="43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</row>
    <row r="38" spans="1:46" s="46" customFormat="1" ht="15" customHeight="1" x14ac:dyDescent="0.25">
      <c r="A38" s="36">
        <v>3</v>
      </c>
      <c r="B38" s="37" t="s">
        <v>34</v>
      </c>
      <c r="C38" s="58"/>
      <c r="D38" s="7">
        <f>D39+D40+D41+D42+D43+D44+D45+D46+D47+D48+D49+D50+D51+D52+D53+D54+D55+D56+D57+D58+D59+D60+D61</f>
        <v>49</v>
      </c>
      <c r="E38" s="7"/>
      <c r="F38" s="7"/>
      <c r="G38" s="7">
        <f t="shared" ref="G38:X38" si="7">G39+G40+G41+G42+G43+G44+G45+G46+G47+G48+G49+G50+G51+G52+G53+G54+G55+G56+G57+G58+G59+G60+G61</f>
        <v>2</v>
      </c>
      <c r="H38" s="7">
        <f t="shared" si="7"/>
        <v>456</v>
      </c>
      <c r="I38" s="7">
        <f>H38-J38</f>
        <v>248</v>
      </c>
      <c r="J38" s="7">
        <f t="shared" si="7"/>
        <v>208</v>
      </c>
      <c r="K38" s="7">
        <f t="shared" si="7"/>
        <v>0</v>
      </c>
      <c r="L38" s="7">
        <f t="shared" si="7"/>
        <v>720</v>
      </c>
      <c r="M38" s="7">
        <f t="shared" si="7"/>
        <v>0</v>
      </c>
      <c r="N38" s="7">
        <f t="shared" si="7"/>
        <v>0</v>
      </c>
      <c r="O38" s="7">
        <f t="shared" si="7"/>
        <v>0</v>
      </c>
      <c r="P38" s="7">
        <f t="shared" si="7"/>
        <v>0</v>
      </c>
      <c r="Q38" s="7">
        <f t="shared" si="7"/>
        <v>24</v>
      </c>
      <c r="R38" s="7">
        <f t="shared" si="7"/>
        <v>144</v>
      </c>
      <c r="S38" s="7">
        <f t="shared" si="7"/>
        <v>26</v>
      </c>
      <c r="T38" s="7">
        <f t="shared" si="7"/>
        <v>312</v>
      </c>
      <c r="U38" s="7">
        <f t="shared" si="7"/>
        <v>0</v>
      </c>
      <c r="V38" s="7">
        <f t="shared" si="7"/>
        <v>0</v>
      </c>
      <c r="W38" s="7">
        <f t="shared" si="7"/>
        <v>0</v>
      </c>
      <c r="X38" s="7">
        <f t="shared" si="7"/>
        <v>0</v>
      </c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</row>
    <row r="39" spans="1:46" ht="40.5" customHeight="1" x14ac:dyDescent="0.25">
      <c r="A39" s="298" t="s">
        <v>251</v>
      </c>
      <c r="B39" s="298" t="s">
        <v>56</v>
      </c>
      <c r="C39" s="62" t="s">
        <v>151</v>
      </c>
      <c r="D39" s="49">
        <f>H39/24</f>
        <v>1</v>
      </c>
      <c r="E39" s="35"/>
      <c r="F39" s="35">
        <v>3</v>
      </c>
      <c r="G39" s="35"/>
      <c r="H39" s="4">
        <f>N39+P39+R39+T39+V39+X39</f>
        <v>24</v>
      </c>
      <c r="I39" s="15">
        <f t="shared" ref="I39:I62" si="8">H39-J39</f>
        <v>16</v>
      </c>
      <c r="J39" s="2">
        <v>8</v>
      </c>
      <c r="K39" s="2"/>
      <c r="L39" s="2"/>
      <c r="M39" s="17"/>
      <c r="N39" s="134"/>
      <c r="O39" s="134"/>
      <c r="P39" s="134"/>
      <c r="Q39" s="15">
        <v>4</v>
      </c>
      <c r="R39" s="1">
        <v>24</v>
      </c>
      <c r="S39" s="113"/>
      <c r="T39" s="1"/>
      <c r="U39" s="15"/>
      <c r="V39" s="1"/>
      <c r="W39" s="113"/>
      <c r="X39" s="1"/>
    </row>
    <row r="40" spans="1:46" ht="39.75" customHeight="1" x14ac:dyDescent="0.25">
      <c r="A40" s="299"/>
      <c r="B40" s="299"/>
      <c r="C40" s="62" t="s">
        <v>170</v>
      </c>
      <c r="D40" s="49">
        <f>H40/24</f>
        <v>1</v>
      </c>
      <c r="E40" s="35"/>
      <c r="F40" s="35"/>
      <c r="G40" s="35"/>
      <c r="H40" s="4">
        <f t="shared" ref="H40:H57" si="9">N40+P40+R40+T40+V40+X40</f>
        <v>24</v>
      </c>
      <c r="I40" s="15">
        <f t="shared" si="8"/>
        <v>14</v>
      </c>
      <c r="J40" s="2">
        <v>10</v>
      </c>
      <c r="K40" s="2"/>
      <c r="L40" s="2"/>
      <c r="M40" s="17"/>
      <c r="N40" s="134"/>
      <c r="O40" s="134"/>
      <c r="P40" s="134"/>
      <c r="Q40" s="15">
        <v>4</v>
      </c>
      <c r="R40" s="1">
        <v>24</v>
      </c>
      <c r="S40" s="113"/>
      <c r="T40" s="1"/>
      <c r="U40" s="15"/>
      <c r="V40" s="1"/>
      <c r="W40" s="113"/>
      <c r="X40" s="1"/>
    </row>
    <row r="41" spans="1:46" ht="28.5" customHeight="1" x14ac:dyDescent="0.25">
      <c r="A41" s="299"/>
      <c r="B41" s="299"/>
      <c r="C41" s="63" t="s">
        <v>171</v>
      </c>
      <c r="D41" s="49">
        <f>H41/24</f>
        <v>1</v>
      </c>
      <c r="E41" s="35"/>
      <c r="F41" s="35">
        <v>3</v>
      </c>
      <c r="G41" s="35">
        <v>1</v>
      </c>
      <c r="H41" s="4">
        <f t="shared" si="9"/>
        <v>24</v>
      </c>
      <c r="I41" s="15">
        <f t="shared" si="8"/>
        <v>8</v>
      </c>
      <c r="J41" s="2">
        <v>16</v>
      </c>
      <c r="K41" s="2"/>
      <c r="L41" s="69"/>
      <c r="M41" s="17"/>
      <c r="N41" s="134"/>
      <c r="O41" s="134"/>
      <c r="P41" s="134"/>
      <c r="Q41" s="27">
        <v>4</v>
      </c>
      <c r="R41" s="43">
        <v>24</v>
      </c>
      <c r="S41" s="34"/>
      <c r="T41" s="43"/>
      <c r="U41" s="27"/>
      <c r="V41" s="1"/>
      <c r="W41" s="113"/>
      <c r="X41" s="1"/>
    </row>
    <row r="42" spans="1:46" ht="38.25" customHeight="1" x14ac:dyDescent="0.25">
      <c r="A42" s="299"/>
      <c r="B42" s="299"/>
      <c r="C42" s="209" t="s">
        <v>327</v>
      </c>
      <c r="D42" s="49">
        <v>1.5</v>
      </c>
      <c r="E42" s="35"/>
      <c r="F42" s="35"/>
      <c r="G42" s="35"/>
      <c r="H42" s="4"/>
      <c r="I42" s="15"/>
      <c r="J42" s="2"/>
      <c r="K42" s="2"/>
      <c r="L42" s="69">
        <v>36</v>
      </c>
      <c r="M42" s="17"/>
      <c r="N42" s="134"/>
      <c r="O42" s="134"/>
      <c r="P42" s="134"/>
      <c r="Q42" s="27"/>
      <c r="R42" s="43"/>
      <c r="S42" s="34"/>
      <c r="T42" s="43"/>
      <c r="U42" s="27"/>
      <c r="V42" s="1"/>
      <c r="W42" s="113"/>
      <c r="X42" s="1"/>
    </row>
    <row r="43" spans="1:46" ht="38.25" customHeight="1" x14ac:dyDescent="0.25">
      <c r="A43" s="300"/>
      <c r="B43" s="300"/>
      <c r="C43" s="209" t="s">
        <v>328</v>
      </c>
      <c r="D43" s="49">
        <v>3</v>
      </c>
      <c r="E43" s="35"/>
      <c r="F43" s="35"/>
      <c r="G43" s="35"/>
      <c r="H43" s="4"/>
      <c r="I43" s="15"/>
      <c r="J43" s="2"/>
      <c r="K43" s="2"/>
      <c r="L43" s="69">
        <v>72</v>
      </c>
      <c r="M43" s="17"/>
      <c r="N43" s="134"/>
      <c r="O43" s="134"/>
      <c r="P43" s="134"/>
      <c r="Q43" s="27"/>
      <c r="R43" s="43"/>
      <c r="S43" s="34"/>
      <c r="T43" s="43"/>
      <c r="U43" s="27"/>
      <c r="V43" s="1"/>
      <c r="W43" s="113"/>
      <c r="X43" s="1"/>
    </row>
    <row r="44" spans="1:46" s="18" customFormat="1" ht="39.75" customHeight="1" x14ac:dyDescent="0.25">
      <c r="A44" s="295" t="s">
        <v>252</v>
      </c>
      <c r="B44" s="295" t="s">
        <v>57</v>
      </c>
      <c r="C44" s="62" t="s">
        <v>132</v>
      </c>
      <c r="D44" s="49">
        <f>H44/24</f>
        <v>1</v>
      </c>
      <c r="E44" s="135"/>
      <c r="F44" s="35">
        <v>3</v>
      </c>
      <c r="G44" s="35"/>
      <c r="H44" s="4">
        <f t="shared" si="9"/>
        <v>24</v>
      </c>
      <c r="I44" s="15">
        <f t="shared" si="8"/>
        <v>10</v>
      </c>
      <c r="J44" s="2">
        <v>14</v>
      </c>
      <c r="K44" s="2"/>
      <c r="L44" s="2"/>
      <c r="M44" s="17"/>
      <c r="N44" s="28"/>
      <c r="O44" s="28"/>
      <c r="P44" s="28"/>
      <c r="Q44" s="28">
        <v>4</v>
      </c>
      <c r="R44" s="40">
        <v>24</v>
      </c>
      <c r="S44" s="35"/>
      <c r="T44" s="40"/>
      <c r="U44" s="28"/>
      <c r="V44" s="1"/>
      <c r="W44" s="113"/>
      <c r="X44" s="1"/>
    </row>
    <row r="45" spans="1:46" s="18" customFormat="1" ht="30" customHeight="1" x14ac:dyDescent="0.25">
      <c r="A45" s="296"/>
      <c r="B45" s="296"/>
      <c r="C45" s="62" t="s">
        <v>65</v>
      </c>
      <c r="D45" s="49">
        <f>H45/24</f>
        <v>1</v>
      </c>
      <c r="E45" s="135"/>
      <c r="F45" s="35"/>
      <c r="G45" s="35"/>
      <c r="H45" s="4">
        <f t="shared" si="9"/>
        <v>24</v>
      </c>
      <c r="I45" s="15">
        <f t="shared" si="8"/>
        <v>16</v>
      </c>
      <c r="J45" s="2">
        <v>8</v>
      </c>
      <c r="K45" s="2"/>
      <c r="L45" s="2"/>
      <c r="M45" s="17"/>
      <c r="N45" s="28"/>
      <c r="O45" s="28"/>
      <c r="P45" s="28"/>
      <c r="Q45" s="28">
        <v>4</v>
      </c>
      <c r="R45" s="40">
        <v>24</v>
      </c>
      <c r="S45" s="35"/>
      <c r="T45" s="40"/>
      <c r="U45" s="28"/>
      <c r="V45" s="1"/>
      <c r="W45" s="113"/>
      <c r="X45" s="1"/>
    </row>
    <row r="46" spans="1:46" s="18" customFormat="1" ht="27.75" customHeight="1" x14ac:dyDescent="0.25">
      <c r="A46" s="296"/>
      <c r="B46" s="296"/>
      <c r="C46" s="62" t="s">
        <v>133</v>
      </c>
      <c r="D46" s="49">
        <f>H46/24</f>
        <v>1</v>
      </c>
      <c r="E46" s="135"/>
      <c r="F46" s="35"/>
      <c r="G46" s="35"/>
      <c r="H46" s="4">
        <f t="shared" si="9"/>
        <v>24</v>
      </c>
      <c r="I46" s="15">
        <f t="shared" si="8"/>
        <v>8</v>
      </c>
      <c r="J46" s="2">
        <v>16</v>
      </c>
      <c r="K46" s="2"/>
      <c r="L46" s="2"/>
      <c r="M46" s="17"/>
      <c r="N46" s="28"/>
      <c r="O46" s="28"/>
      <c r="P46" s="28"/>
      <c r="Q46" s="28">
        <v>4</v>
      </c>
      <c r="R46" s="40">
        <v>24</v>
      </c>
      <c r="S46" s="35"/>
      <c r="T46" s="40"/>
      <c r="U46" s="28"/>
      <c r="V46" s="1"/>
      <c r="W46" s="113"/>
      <c r="X46" s="1"/>
    </row>
    <row r="47" spans="1:46" s="18" customFormat="1" ht="28.5" customHeight="1" x14ac:dyDescent="0.25">
      <c r="A47" s="296"/>
      <c r="B47" s="296"/>
      <c r="C47" s="63" t="s">
        <v>64</v>
      </c>
      <c r="D47" s="49">
        <f>H47/24</f>
        <v>1</v>
      </c>
      <c r="E47" s="136"/>
      <c r="F47" s="136">
        <v>3</v>
      </c>
      <c r="G47" s="136">
        <v>1</v>
      </c>
      <c r="H47" s="4">
        <f t="shared" si="9"/>
        <v>24</v>
      </c>
      <c r="I47" s="15">
        <f t="shared" si="8"/>
        <v>12</v>
      </c>
      <c r="J47" s="53">
        <v>12</v>
      </c>
      <c r="K47" s="53"/>
      <c r="L47" s="68"/>
      <c r="M47" s="16"/>
      <c r="N47" s="27"/>
      <c r="O47" s="27"/>
      <c r="P47" s="27"/>
      <c r="Q47" s="27"/>
      <c r="R47" s="43"/>
      <c r="S47" s="34">
        <v>2</v>
      </c>
      <c r="T47" s="43">
        <v>24</v>
      </c>
      <c r="U47" s="27"/>
      <c r="V47" s="41"/>
      <c r="W47" s="6"/>
      <c r="X47" s="41"/>
    </row>
    <row r="48" spans="1:46" s="18" customFormat="1" ht="40.5" customHeight="1" x14ac:dyDescent="0.25">
      <c r="A48" s="296"/>
      <c r="B48" s="296"/>
      <c r="C48" s="214" t="s">
        <v>329</v>
      </c>
      <c r="D48" s="49">
        <v>1.5</v>
      </c>
      <c r="E48" s="136"/>
      <c r="F48" s="136"/>
      <c r="G48" s="136"/>
      <c r="H48" s="4"/>
      <c r="I48" s="15"/>
      <c r="J48" s="53"/>
      <c r="K48" s="53"/>
      <c r="L48" s="68">
        <v>36</v>
      </c>
      <c r="M48" s="16"/>
      <c r="N48" s="27"/>
      <c r="O48" s="27"/>
      <c r="P48" s="27"/>
      <c r="Q48" s="27"/>
      <c r="R48" s="43"/>
      <c r="S48" s="34"/>
      <c r="T48" s="43"/>
      <c r="U48" s="27"/>
      <c r="V48" s="41"/>
      <c r="W48" s="6"/>
      <c r="X48" s="41"/>
    </row>
    <row r="49" spans="1:46" s="18" customFormat="1" ht="40.5" customHeight="1" x14ac:dyDescent="0.25">
      <c r="A49" s="297"/>
      <c r="B49" s="297"/>
      <c r="C49" s="214" t="s">
        <v>330</v>
      </c>
      <c r="D49" s="49">
        <v>3</v>
      </c>
      <c r="E49" s="136"/>
      <c r="F49" s="136"/>
      <c r="G49" s="136"/>
      <c r="H49" s="4"/>
      <c r="I49" s="15"/>
      <c r="J49" s="53"/>
      <c r="K49" s="53"/>
      <c r="L49" s="68">
        <v>72</v>
      </c>
      <c r="M49" s="16"/>
      <c r="N49" s="27"/>
      <c r="O49" s="27"/>
      <c r="P49" s="27"/>
      <c r="Q49" s="27"/>
      <c r="R49" s="43"/>
      <c r="S49" s="34"/>
      <c r="T49" s="43"/>
      <c r="U49" s="27"/>
      <c r="V49" s="41"/>
      <c r="W49" s="6"/>
      <c r="X49" s="41"/>
    </row>
    <row r="50" spans="1:46" s="9" customFormat="1" ht="40.5" customHeight="1" x14ac:dyDescent="0.25">
      <c r="A50" s="298" t="s">
        <v>253</v>
      </c>
      <c r="B50" s="298" t="s">
        <v>58</v>
      </c>
      <c r="C50" s="62" t="s">
        <v>313</v>
      </c>
      <c r="D50" s="49">
        <f>H50/24</f>
        <v>2</v>
      </c>
      <c r="E50" s="35"/>
      <c r="F50" s="35"/>
      <c r="G50" s="35"/>
      <c r="H50" s="4">
        <f t="shared" si="9"/>
        <v>48</v>
      </c>
      <c r="I50" s="15">
        <f t="shared" si="8"/>
        <v>28</v>
      </c>
      <c r="J50" s="2">
        <v>20</v>
      </c>
      <c r="K50" s="2"/>
      <c r="L50" s="2"/>
      <c r="M50" s="17"/>
      <c r="N50" s="28"/>
      <c r="O50" s="28"/>
      <c r="P50" s="28"/>
      <c r="Q50" s="28"/>
      <c r="R50" s="40"/>
      <c r="S50" s="35">
        <v>4</v>
      </c>
      <c r="T50" s="40">
        <v>48</v>
      </c>
      <c r="U50" s="28"/>
      <c r="V50" s="40"/>
      <c r="W50" s="35"/>
      <c r="X50" s="1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</row>
    <row r="51" spans="1:46" s="9" customFormat="1" ht="51.75" customHeight="1" x14ac:dyDescent="0.25">
      <c r="A51" s="299"/>
      <c r="B51" s="299"/>
      <c r="C51" s="62" t="s">
        <v>172</v>
      </c>
      <c r="D51" s="49">
        <f>H51/24</f>
        <v>2</v>
      </c>
      <c r="E51" s="35">
        <v>4</v>
      </c>
      <c r="F51" s="35"/>
      <c r="G51" s="35"/>
      <c r="H51" s="4">
        <f t="shared" si="9"/>
        <v>48</v>
      </c>
      <c r="I51" s="15">
        <f t="shared" si="8"/>
        <v>28</v>
      </c>
      <c r="J51" s="2">
        <v>20</v>
      </c>
      <c r="K51" s="2"/>
      <c r="L51" s="2"/>
      <c r="M51" s="17"/>
      <c r="N51" s="28"/>
      <c r="O51" s="28"/>
      <c r="P51" s="28"/>
      <c r="Q51" s="28"/>
      <c r="R51" s="40"/>
      <c r="S51" s="35">
        <v>4</v>
      </c>
      <c r="T51" s="40">
        <v>48</v>
      </c>
      <c r="U51" s="28"/>
      <c r="V51" s="40"/>
      <c r="W51" s="35"/>
      <c r="X51" s="1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</row>
    <row r="52" spans="1:46" s="9" customFormat="1" ht="27.75" customHeight="1" x14ac:dyDescent="0.25">
      <c r="A52" s="299"/>
      <c r="B52" s="299"/>
      <c r="C52" s="63" t="s">
        <v>314</v>
      </c>
      <c r="D52" s="49">
        <f>H52/24</f>
        <v>2</v>
      </c>
      <c r="E52" s="35"/>
      <c r="F52" s="35"/>
      <c r="G52" s="35"/>
      <c r="H52" s="4">
        <f t="shared" si="9"/>
        <v>48</v>
      </c>
      <c r="I52" s="15">
        <f t="shared" si="8"/>
        <v>36</v>
      </c>
      <c r="J52" s="2">
        <v>12</v>
      </c>
      <c r="K52" s="2"/>
      <c r="L52" s="68"/>
      <c r="M52" s="17"/>
      <c r="N52" s="28"/>
      <c r="O52" s="28"/>
      <c r="P52" s="28"/>
      <c r="Q52" s="28"/>
      <c r="R52" s="40"/>
      <c r="S52" s="35">
        <v>4</v>
      </c>
      <c r="T52" s="40">
        <v>48</v>
      </c>
      <c r="U52" s="30"/>
      <c r="V52" s="44"/>
      <c r="W52" s="33"/>
      <c r="X52" s="45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</row>
    <row r="53" spans="1:46" s="9" customFormat="1" ht="29.25" customHeight="1" x14ac:dyDescent="0.25">
      <c r="A53" s="299"/>
      <c r="B53" s="299"/>
      <c r="C53" s="63" t="s">
        <v>331</v>
      </c>
      <c r="D53" s="113">
        <v>1.5</v>
      </c>
      <c r="E53" s="35"/>
      <c r="F53" s="35"/>
      <c r="G53" s="35"/>
      <c r="H53" s="4"/>
      <c r="I53" s="15"/>
      <c r="J53" s="2"/>
      <c r="K53" s="2"/>
      <c r="L53" s="68">
        <v>36</v>
      </c>
      <c r="M53" s="17"/>
      <c r="N53" s="28"/>
      <c r="O53" s="28"/>
      <c r="P53" s="28"/>
      <c r="Q53" s="28"/>
      <c r="R53" s="40"/>
      <c r="S53" s="35"/>
      <c r="T53" s="40"/>
      <c r="U53" s="30"/>
      <c r="V53" s="44"/>
      <c r="W53" s="33"/>
      <c r="X53" s="45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</row>
    <row r="54" spans="1:46" s="9" customFormat="1" ht="35.25" customHeight="1" x14ac:dyDescent="0.25">
      <c r="A54" s="300"/>
      <c r="B54" s="300"/>
      <c r="C54" s="63" t="s">
        <v>332</v>
      </c>
      <c r="D54" s="113">
        <v>3</v>
      </c>
      <c r="E54" s="35"/>
      <c r="F54" s="35"/>
      <c r="G54" s="35"/>
      <c r="H54" s="4"/>
      <c r="I54" s="15"/>
      <c r="J54" s="2"/>
      <c r="K54" s="2"/>
      <c r="L54" s="68">
        <v>72</v>
      </c>
      <c r="M54" s="17"/>
      <c r="N54" s="28"/>
      <c r="O54" s="28"/>
      <c r="P54" s="28"/>
      <c r="Q54" s="28"/>
      <c r="R54" s="40"/>
      <c r="S54" s="35"/>
      <c r="T54" s="40"/>
      <c r="U54" s="30"/>
      <c r="V54" s="44"/>
      <c r="W54" s="33"/>
      <c r="X54" s="45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</row>
    <row r="55" spans="1:46" ht="30" customHeight="1" x14ac:dyDescent="0.25">
      <c r="A55" s="295" t="s">
        <v>254</v>
      </c>
      <c r="B55" s="295" t="s">
        <v>59</v>
      </c>
      <c r="C55" s="62" t="s">
        <v>173</v>
      </c>
      <c r="D55" s="113">
        <f>H55/24</f>
        <v>2</v>
      </c>
      <c r="E55" s="6"/>
      <c r="F55" s="6"/>
      <c r="G55" s="6"/>
      <c r="H55" s="4">
        <f t="shared" si="9"/>
        <v>48</v>
      </c>
      <c r="I55" s="15">
        <f t="shared" si="8"/>
        <v>24</v>
      </c>
      <c r="J55" s="2">
        <v>24</v>
      </c>
      <c r="K55" s="2"/>
      <c r="L55" s="2"/>
      <c r="M55" s="17"/>
      <c r="N55" s="26"/>
      <c r="O55" s="26"/>
      <c r="P55" s="26"/>
      <c r="Q55" s="26"/>
      <c r="R55" s="41"/>
      <c r="S55" s="6">
        <v>4</v>
      </c>
      <c r="T55" s="40">
        <v>48</v>
      </c>
      <c r="U55" s="28"/>
      <c r="V55" s="1"/>
      <c r="W55" s="113"/>
      <c r="X55" s="1"/>
    </row>
    <row r="56" spans="1:46" ht="30" customHeight="1" x14ac:dyDescent="0.25">
      <c r="A56" s="296"/>
      <c r="B56" s="296"/>
      <c r="C56" s="62" t="s">
        <v>134</v>
      </c>
      <c r="D56" s="113">
        <f>H56/24</f>
        <v>2</v>
      </c>
      <c r="E56" s="113"/>
      <c r="F56" s="113"/>
      <c r="G56" s="113"/>
      <c r="H56" s="4">
        <f t="shared" si="9"/>
        <v>48</v>
      </c>
      <c r="I56" s="15">
        <f t="shared" si="8"/>
        <v>24</v>
      </c>
      <c r="J56" s="2">
        <v>24</v>
      </c>
      <c r="K56" s="2"/>
      <c r="L56" s="2"/>
      <c r="M56" s="17"/>
      <c r="N56" s="28"/>
      <c r="O56" s="28"/>
      <c r="P56" s="28"/>
      <c r="Q56" s="28"/>
      <c r="R56" s="40"/>
      <c r="S56" s="35">
        <v>4</v>
      </c>
      <c r="T56" s="40">
        <v>48</v>
      </c>
      <c r="U56" s="28"/>
      <c r="V56" s="40"/>
      <c r="W56" s="35"/>
      <c r="X56" s="40"/>
    </row>
    <row r="57" spans="1:46" ht="29.25" customHeight="1" x14ac:dyDescent="0.25">
      <c r="A57" s="296"/>
      <c r="B57" s="296"/>
      <c r="C57" s="62" t="s">
        <v>68</v>
      </c>
      <c r="D57" s="113">
        <f>H57/24</f>
        <v>2</v>
      </c>
      <c r="E57" s="113">
        <v>4</v>
      </c>
      <c r="F57" s="113"/>
      <c r="G57" s="113"/>
      <c r="H57" s="4">
        <f t="shared" si="9"/>
        <v>48</v>
      </c>
      <c r="I57" s="15">
        <f t="shared" si="8"/>
        <v>24</v>
      </c>
      <c r="J57" s="2">
        <v>24</v>
      </c>
      <c r="K57" s="69"/>
      <c r="L57" s="68"/>
      <c r="M57" s="17"/>
      <c r="N57" s="28"/>
      <c r="O57" s="28"/>
      <c r="P57" s="28"/>
      <c r="Q57" s="28"/>
      <c r="R57" s="40"/>
      <c r="S57" s="35">
        <v>4</v>
      </c>
      <c r="T57" s="40">
        <v>48</v>
      </c>
      <c r="U57" s="28"/>
      <c r="V57" s="40"/>
      <c r="W57" s="35"/>
      <c r="X57" s="40"/>
    </row>
    <row r="58" spans="1:46" ht="39" customHeight="1" x14ac:dyDescent="0.25">
      <c r="A58" s="296"/>
      <c r="B58" s="296"/>
      <c r="C58" s="213" t="s">
        <v>333</v>
      </c>
      <c r="D58" s="49">
        <v>1.5</v>
      </c>
      <c r="E58" s="113"/>
      <c r="F58" s="113"/>
      <c r="G58" s="113"/>
      <c r="H58" s="4"/>
      <c r="I58" s="15"/>
      <c r="J58" s="2"/>
      <c r="K58" s="2"/>
      <c r="L58" s="68">
        <v>36</v>
      </c>
      <c r="M58" s="17"/>
      <c r="N58" s="28"/>
      <c r="O58" s="28"/>
      <c r="P58" s="28"/>
      <c r="Q58" s="28"/>
      <c r="R58" s="40"/>
      <c r="S58" s="35"/>
      <c r="T58" s="40"/>
      <c r="U58" s="28"/>
      <c r="V58" s="40"/>
      <c r="W58" s="35"/>
      <c r="X58" s="40"/>
    </row>
    <row r="59" spans="1:46" ht="39.75" customHeight="1" x14ac:dyDescent="0.25">
      <c r="A59" s="297"/>
      <c r="B59" s="297"/>
      <c r="C59" s="213" t="s">
        <v>334</v>
      </c>
      <c r="D59" s="49">
        <v>3</v>
      </c>
      <c r="E59" s="113"/>
      <c r="F59" s="113"/>
      <c r="G59" s="113"/>
      <c r="H59" s="4"/>
      <c r="I59" s="15"/>
      <c r="J59" s="2"/>
      <c r="K59" s="2"/>
      <c r="L59" s="68">
        <v>72</v>
      </c>
      <c r="M59" s="17"/>
      <c r="N59" s="28"/>
      <c r="O59" s="28"/>
      <c r="P59" s="28"/>
      <c r="Q59" s="28"/>
      <c r="R59" s="40"/>
      <c r="S59" s="35"/>
      <c r="T59" s="40"/>
      <c r="U59" s="28"/>
      <c r="V59" s="40"/>
      <c r="W59" s="35"/>
      <c r="X59" s="40"/>
    </row>
    <row r="60" spans="1:46" ht="30" customHeight="1" x14ac:dyDescent="0.25">
      <c r="A60" s="51"/>
      <c r="B60" s="66"/>
      <c r="C60" s="119" t="s">
        <v>71</v>
      </c>
      <c r="D60" s="73">
        <v>3</v>
      </c>
      <c r="E60" s="114"/>
      <c r="F60" s="114"/>
      <c r="G60" s="114"/>
      <c r="H60" s="4"/>
      <c r="I60" s="15"/>
      <c r="J60" s="54"/>
      <c r="K60" s="54"/>
      <c r="L60" s="68">
        <v>72</v>
      </c>
      <c r="M60" s="17"/>
      <c r="N60" s="28"/>
      <c r="O60" s="28"/>
      <c r="P60" s="28"/>
      <c r="Q60" s="28"/>
      <c r="R60" s="40"/>
      <c r="S60" s="35"/>
      <c r="T60" s="40"/>
      <c r="U60" s="28"/>
      <c r="V60" s="40"/>
      <c r="W60" s="35"/>
      <c r="X60" s="40"/>
    </row>
    <row r="61" spans="1:46" ht="30.75" customHeight="1" x14ac:dyDescent="0.25">
      <c r="A61" s="51"/>
      <c r="B61" s="137"/>
      <c r="C61" s="119" t="s">
        <v>70</v>
      </c>
      <c r="D61" s="73">
        <v>9</v>
      </c>
      <c r="E61" s="114"/>
      <c r="F61" s="114"/>
      <c r="G61" s="114"/>
      <c r="H61" s="4"/>
      <c r="I61" s="15"/>
      <c r="J61" s="54"/>
      <c r="K61" s="54"/>
      <c r="L61" s="68">
        <v>216</v>
      </c>
      <c r="M61" s="17"/>
      <c r="N61" s="28"/>
      <c r="O61" s="28"/>
      <c r="P61" s="28"/>
      <c r="Q61" s="28"/>
      <c r="R61" s="40"/>
      <c r="S61" s="35"/>
      <c r="T61" s="40"/>
      <c r="U61" s="28"/>
      <c r="V61" s="40"/>
      <c r="W61" s="35"/>
      <c r="X61" s="40"/>
    </row>
    <row r="62" spans="1:46" s="9" customFormat="1" ht="30" customHeight="1" x14ac:dyDescent="0.25">
      <c r="A62" s="144"/>
      <c r="B62" s="162" t="s">
        <v>152</v>
      </c>
      <c r="C62" s="141"/>
      <c r="D62" s="142">
        <f>D8+D28+D38</f>
        <v>119</v>
      </c>
      <c r="E62" s="142"/>
      <c r="F62" s="142"/>
      <c r="G62" s="142">
        <f>G8+G28+G38</f>
        <v>7</v>
      </c>
      <c r="H62" s="142">
        <f>H8+H28+H38</f>
        <v>2064</v>
      </c>
      <c r="I62" s="7">
        <f t="shared" si="8"/>
        <v>987</v>
      </c>
      <c r="J62" s="142">
        <f t="shared" ref="J62:X62" si="10">J8+J28+J38</f>
        <v>1077</v>
      </c>
      <c r="K62" s="142">
        <f t="shared" si="10"/>
        <v>0</v>
      </c>
      <c r="L62" s="142">
        <f t="shared" si="10"/>
        <v>792</v>
      </c>
      <c r="M62" s="142">
        <f t="shared" si="10"/>
        <v>36</v>
      </c>
      <c r="N62" s="142">
        <f t="shared" si="10"/>
        <v>720</v>
      </c>
      <c r="O62" s="142">
        <f t="shared" si="10"/>
        <v>36</v>
      </c>
      <c r="P62" s="142">
        <f t="shared" si="10"/>
        <v>576</v>
      </c>
      <c r="Q62" s="142">
        <f t="shared" si="10"/>
        <v>36</v>
      </c>
      <c r="R62" s="142">
        <f t="shared" si="10"/>
        <v>216</v>
      </c>
      <c r="S62" s="142">
        <f t="shared" si="10"/>
        <v>36</v>
      </c>
      <c r="T62" s="142">
        <f t="shared" si="10"/>
        <v>432</v>
      </c>
      <c r="U62" s="142">
        <f t="shared" si="10"/>
        <v>16</v>
      </c>
      <c r="V62" s="142">
        <f t="shared" si="10"/>
        <v>96</v>
      </c>
      <c r="W62" s="142">
        <f t="shared" si="10"/>
        <v>4</v>
      </c>
      <c r="X62" s="142">
        <f t="shared" si="10"/>
        <v>24</v>
      </c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</row>
    <row r="63" spans="1:46" s="46" customFormat="1" ht="15" customHeight="1" x14ac:dyDescent="0.25">
      <c r="A63" s="145"/>
      <c r="B63" s="206" t="s">
        <v>60</v>
      </c>
      <c r="C63" s="281" t="s">
        <v>161</v>
      </c>
      <c r="D63" s="282"/>
      <c r="E63" s="282"/>
      <c r="F63" s="282"/>
      <c r="G63" s="282"/>
      <c r="H63" s="282"/>
      <c r="I63" s="282"/>
      <c r="J63" s="282"/>
      <c r="K63" s="282"/>
      <c r="L63" s="282"/>
      <c r="M63" s="282"/>
      <c r="N63" s="282"/>
      <c r="O63" s="282"/>
      <c r="P63" s="282"/>
      <c r="Q63" s="282"/>
      <c r="R63" s="282"/>
      <c r="S63" s="282"/>
      <c r="T63" s="282"/>
      <c r="U63" s="282"/>
      <c r="V63" s="282"/>
      <c r="W63" s="282"/>
      <c r="X63" s="283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</row>
    <row r="64" spans="1:46" s="46" customFormat="1" ht="15" customHeight="1" x14ac:dyDescent="0.25">
      <c r="A64" s="36">
        <v>3</v>
      </c>
      <c r="B64" s="37" t="s">
        <v>34</v>
      </c>
      <c r="C64" s="58"/>
      <c r="D64" s="7">
        <f>D65+D66+D67+D68+D69+D70+D71+D72+D73+D74+D75+D76+D77+D78+D79+D80+D81+D82+D83+D84+D85+D86+D87+D88</f>
        <v>52</v>
      </c>
      <c r="E64" s="7"/>
      <c r="F64" s="7"/>
      <c r="G64" s="7">
        <f t="shared" ref="G64:X64" si="11">G65+G66+G67+G68+G69+G70+G71+G72+G73+G74+G75+G76+G77+G78+G79+G80+G81+G82+G83+G84+G85+G86+G87+G88</f>
        <v>1</v>
      </c>
      <c r="H64" s="7">
        <f t="shared" si="11"/>
        <v>312</v>
      </c>
      <c r="I64" s="7">
        <f>H64-J64</f>
        <v>164</v>
      </c>
      <c r="J64" s="7">
        <f t="shared" si="11"/>
        <v>148</v>
      </c>
      <c r="K64" s="7">
        <f t="shared" si="11"/>
        <v>20</v>
      </c>
      <c r="L64" s="7">
        <f t="shared" si="11"/>
        <v>936</v>
      </c>
      <c r="M64" s="7">
        <f t="shared" si="11"/>
        <v>0</v>
      </c>
      <c r="N64" s="7">
        <f t="shared" si="11"/>
        <v>0</v>
      </c>
      <c r="O64" s="7">
        <f t="shared" si="11"/>
        <v>0</v>
      </c>
      <c r="P64" s="7">
        <f t="shared" si="11"/>
        <v>0</v>
      </c>
      <c r="Q64" s="7">
        <f t="shared" si="11"/>
        <v>0</v>
      </c>
      <c r="R64" s="7">
        <f t="shared" si="11"/>
        <v>0</v>
      </c>
      <c r="S64" s="7">
        <f t="shared" si="11"/>
        <v>0</v>
      </c>
      <c r="T64" s="7">
        <f t="shared" si="11"/>
        <v>0</v>
      </c>
      <c r="U64" s="7">
        <f t="shared" si="11"/>
        <v>20</v>
      </c>
      <c r="V64" s="7">
        <f t="shared" si="11"/>
        <v>120</v>
      </c>
      <c r="W64" s="7">
        <f t="shared" si="11"/>
        <v>32</v>
      </c>
      <c r="X64" s="7">
        <f t="shared" si="11"/>
        <v>192</v>
      </c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</row>
    <row r="65" spans="1:46" s="46" customFormat="1" ht="24.75" customHeight="1" x14ac:dyDescent="0.25">
      <c r="A65" s="284" t="s">
        <v>251</v>
      </c>
      <c r="B65" s="287" t="s">
        <v>157</v>
      </c>
      <c r="C65" s="62" t="s">
        <v>135</v>
      </c>
      <c r="D65" s="49">
        <f>H65/24</f>
        <v>1</v>
      </c>
      <c r="E65" s="113"/>
      <c r="F65" s="14"/>
      <c r="G65" s="14"/>
      <c r="H65" s="2">
        <f>N65+P65+R65+T65+V65+X65</f>
        <v>24</v>
      </c>
      <c r="I65" s="15">
        <f>H65-J65</f>
        <v>8</v>
      </c>
      <c r="J65" s="113">
        <v>16</v>
      </c>
      <c r="K65" s="14"/>
      <c r="L65" s="14"/>
      <c r="M65" s="14"/>
      <c r="N65" s="14"/>
      <c r="O65" s="14"/>
      <c r="P65" s="14"/>
      <c r="Q65" s="14"/>
      <c r="R65" s="67"/>
      <c r="S65" s="70"/>
      <c r="T65" s="67"/>
      <c r="U65" s="70">
        <v>4</v>
      </c>
      <c r="V65" s="67">
        <v>24</v>
      </c>
      <c r="W65" s="70"/>
      <c r="X65" s="67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</row>
    <row r="66" spans="1:46" ht="27" customHeight="1" x14ac:dyDescent="0.25">
      <c r="A66" s="285"/>
      <c r="B66" s="288"/>
      <c r="C66" s="62" t="s">
        <v>136</v>
      </c>
      <c r="D66" s="49">
        <f>H66/24</f>
        <v>1</v>
      </c>
      <c r="E66" s="35"/>
      <c r="F66" s="35"/>
      <c r="G66" s="35"/>
      <c r="H66" s="2">
        <f t="shared" ref="H66:H84" si="12">N66+P66+R66+T66+V66+X66</f>
        <v>24</v>
      </c>
      <c r="I66" s="15">
        <f>H66-J66</f>
        <v>12</v>
      </c>
      <c r="J66" s="2">
        <v>12</v>
      </c>
      <c r="K66" s="2"/>
      <c r="L66" s="2"/>
      <c r="M66" s="17"/>
      <c r="N66" s="28"/>
      <c r="O66" s="28"/>
      <c r="P66" s="28"/>
      <c r="Q66" s="28"/>
      <c r="R66" s="40"/>
      <c r="S66" s="35"/>
      <c r="T66" s="40"/>
      <c r="U66" s="28">
        <v>4</v>
      </c>
      <c r="V66" s="1">
        <v>24</v>
      </c>
      <c r="W66" s="113"/>
      <c r="X66" s="1"/>
    </row>
    <row r="67" spans="1:46" ht="27" customHeight="1" x14ac:dyDescent="0.25">
      <c r="A67" s="285"/>
      <c r="B67" s="288"/>
      <c r="C67" s="62" t="s">
        <v>137</v>
      </c>
      <c r="D67" s="49">
        <f>H67/24</f>
        <v>0.5</v>
      </c>
      <c r="E67" s="35"/>
      <c r="F67" s="35"/>
      <c r="G67" s="35"/>
      <c r="H67" s="2">
        <f t="shared" si="12"/>
        <v>12</v>
      </c>
      <c r="I67" s="15">
        <f>H67-J67</f>
        <v>0</v>
      </c>
      <c r="J67" s="2">
        <v>12</v>
      </c>
      <c r="K67" s="2"/>
      <c r="L67" s="2"/>
      <c r="M67" s="17"/>
      <c r="N67" s="28"/>
      <c r="O67" s="28"/>
      <c r="P67" s="28"/>
      <c r="Q67" s="28"/>
      <c r="R67" s="40"/>
      <c r="S67" s="35"/>
      <c r="T67" s="40"/>
      <c r="U67" s="28">
        <v>2</v>
      </c>
      <c r="V67" s="1">
        <v>12</v>
      </c>
      <c r="W67" s="113"/>
      <c r="X67" s="1"/>
    </row>
    <row r="68" spans="1:46" ht="37.5" customHeight="1" x14ac:dyDescent="0.25">
      <c r="A68" s="285"/>
      <c r="B68" s="288"/>
      <c r="C68" s="63" t="s">
        <v>138</v>
      </c>
      <c r="D68" s="49">
        <f>H68/24</f>
        <v>1</v>
      </c>
      <c r="E68" s="35"/>
      <c r="F68" s="35">
        <v>5</v>
      </c>
      <c r="G68" s="35"/>
      <c r="H68" s="2">
        <f t="shared" si="12"/>
        <v>24</v>
      </c>
      <c r="I68" s="15">
        <f>H68-J68</f>
        <v>14</v>
      </c>
      <c r="J68" s="4">
        <v>10</v>
      </c>
      <c r="K68" s="4"/>
      <c r="L68" s="68"/>
      <c r="M68" s="16"/>
      <c r="N68" s="27"/>
      <c r="O68" s="27"/>
      <c r="P68" s="27"/>
      <c r="Q68" s="27"/>
      <c r="R68" s="43"/>
      <c r="S68" s="34"/>
      <c r="T68" s="43"/>
      <c r="U68" s="27">
        <v>4</v>
      </c>
      <c r="V68" s="41">
        <v>24</v>
      </c>
      <c r="W68" s="6"/>
      <c r="X68" s="41"/>
    </row>
    <row r="69" spans="1:46" ht="39.75" customHeight="1" x14ac:dyDescent="0.25">
      <c r="A69" s="285"/>
      <c r="B69" s="288"/>
      <c r="C69" s="198" t="s">
        <v>335</v>
      </c>
      <c r="D69" s="49">
        <v>1.5</v>
      </c>
      <c r="E69" s="35"/>
      <c r="F69" s="35"/>
      <c r="G69" s="35"/>
      <c r="H69" s="2"/>
      <c r="I69" s="15"/>
      <c r="J69" s="64"/>
      <c r="K69" s="4"/>
      <c r="L69" s="68">
        <v>36</v>
      </c>
      <c r="M69" s="16"/>
      <c r="N69" s="27"/>
      <c r="O69" s="27"/>
      <c r="P69" s="27"/>
      <c r="Q69" s="27"/>
      <c r="R69" s="43"/>
      <c r="S69" s="34"/>
      <c r="T69" s="43"/>
      <c r="U69" s="27"/>
      <c r="V69" s="41"/>
      <c r="W69" s="6"/>
      <c r="X69" s="41"/>
    </row>
    <row r="70" spans="1:46" ht="40.5" customHeight="1" x14ac:dyDescent="0.25">
      <c r="A70" s="286"/>
      <c r="B70" s="289"/>
      <c r="C70" s="198" t="s">
        <v>336</v>
      </c>
      <c r="D70" s="49">
        <v>3</v>
      </c>
      <c r="E70" s="35"/>
      <c r="F70" s="35"/>
      <c r="G70" s="35"/>
      <c r="H70" s="2"/>
      <c r="I70" s="15"/>
      <c r="J70" s="64"/>
      <c r="K70" s="4"/>
      <c r="L70" s="68">
        <v>72</v>
      </c>
      <c r="M70" s="16"/>
      <c r="N70" s="27"/>
      <c r="O70" s="27"/>
      <c r="P70" s="27"/>
      <c r="Q70" s="27"/>
      <c r="R70" s="43"/>
      <c r="S70" s="34"/>
      <c r="T70" s="43"/>
      <c r="U70" s="27"/>
      <c r="V70" s="41"/>
      <c r="W70" s="6"/>
      <c r="X70" s="41"/>
    </row>
    <row r="71" spans="1:46" ht="28.5" customHeight="1" x14ac:dyDescent="0.25">
      <c r="A71" s="284" t="s">
        <v>255</v>
      </c>
      <c r="B71" s="290" t="s">
        <v>158</v>
      </c>
      <c r="C71" s="62" t="s">
        <v>139</v>
      </c>
      <c r="D71" s="120">
        <f>H71/24</f>
        <v>0.5</v>
      </c>
      <c r="E71" s="121"/>
      <c r="F71" s="121"/>
      <c r="G71" s="66"/>
      <c r="H71" s="2">
        <f t="shared" si="12"/>
        <v>12</v>
      </c>
      <c r="I71" s="15">
        <f>H71-J71</f>
        <v>12</v>
      </c>
      <c r="J71" s="66"/>
      <c r="K71" s="66"/>
      <c r="L71" s="66"/>
      <c r="M71" s="129"/>
      <c r="N71" s="133"/>
      <c r="O71" s="129"/>
      <c r="P71" s="133"/>
      <c r="Q71" s="129"/>
      <c r="R71" s="138"/>
      <c r="S71" s="133"/>
      <c r="T71" s="138"/>
      <c r="U71" s="27">
        <v>2</v>
      </c>
      <c r="V71" s="43">
        <v>12</v>
      </c>
      <c r="W71" s="34"/>
      <c r="X71" s="43"/>
    </row>
    <row r="72" spans="1:46" ht="39.75" customHeight="1" x14ac:dyDescent="0.25">
      <c r="A72" s="285"/>
      <c r="B72" s="291"/>
      <c r="C72" s="62" t="s">
        <v>140</v>
      </c>
      <c r="D72" s="120">
        <f>H72/24</f>
        <v>1</v>
      </c>
      <c r="E72" s="121"/>
      <c r="F72" s="121"/>
      <c r="G72" s="66"/>
      <c r="H72" s="2">
        <f t="shared" si="12"/>
        <v>24</v>
      </c>
      <c r="I72" s="15">
        <f>H72-J72</f>
        <v>12</v>
      </c>
      <c r="J72" s="121">
        <v>12</v>
      </c>
      <c r="K72" s="66"/>
      <c r="L72" s="66"/>
      <c r="M72" s="129"/>
      <c r="N72" s="133"/>
      <c r="O72" s="129"/>
      <c r="P72" s="133"/>
      <c r="Q72" s="129"/>
      <c r="R72" s="138"/>
      <c r="S72" s="133"/>
      <c r="T72" s="138"/>
      <c r="U72" s="27">
        <v>4</v>
      </c>
      <c r="V72" s="43">
        <v>24</v>
      </c>
      <c r="W72" s="34"/>
      <c r="X72" s="43"/>
    </row>
    <row r="73" spans="1:46" ht="39.75" customHeight="1" x14ac:dyDescent="0.25">
      <c r="A73" s="285"/>
      <c r="B73" s="291"/>
      <c r="C73" s="62" t="s">
        <v>141</v>
      </c>
      <c r="D73" s="120">
        <f>H73/24</f>
        <v>1</v>
      </c>
      <c r="E73" s="121"/>
      <c r="F73" s="121">
        <v>6</v>
      </c>
      <c r="G73" s="66"/>
      <c r="H73" s="2">
        <f t="shared" si="12"/>
        <v>24</v>
      </c>
      <c r="I73" s="15">
        <f>H73-J73</f>
        <v>12</v>
      </c>
      <c r="J73" s="121">
        <v>12</v>
      </c>
      <c r="K73" s="66"/>
      <c r="L73" s="72"/>
      <c r="M73" s="129"/>
      <c r="N73" s="133"/>
      <c r="O73" s="129"/>
      <c r="P73" s="133"/>
      <c r="Q73" s="129"/>
      <c r="R73" s="138"/>
      <c r="S73" s="133"/>
      <c r="T73" s="138"/>
      <c r="U73" s="27"/>
      <c r="V73" s="43"/>
      <c r="W73" s="34">
        <v>4</v>
      </c>
      <c r="X73" s="43">
        <v>24</v>
      </c>
    </row>
    <row r="74" spans="1:46" s="18" customFormat="1" ht="38.25" customHeight="1" x14ac:dyDescent="0.25">
      <c r="A74" s="285"/>
      <c r="B74" s="291"/>
      <c r="C74" s="213" t="s">
        <v>337</v>
      </c>
      <c r="D74" s="120">
        <v>1.5</v>
      </c>
      <c r="E74" s="121"/>
      <c r="F74" s="66"/>
      <c r="G74" s="66"/>
      <c r="H74" s="2"/>
      <c r="I74" s="15"/>
      <c r="J74" s="66"/>
      <c r="K74" s="66"/>
      <c r="L74" s="72">
        <v>36</v>
      </c>
      <c r="M74" s="129"/>
      <c r="N74" s="133"/>
      <c r="O74" s="129"/>
      <c r="P74" s="133"/>
      <c r="Q74" s="129"/>
      <c r="R74" s="138"/>
      <c r="S74" s="133"/>
      <c r="T74" s="138"/>
      <c r="U74" s="129"/>
      <c r="V74" s="138"/>
      <c r="W74" s="133"/>
      <c r="X74" s="43"/>
    </row>
    <row r="75" spans="1:46" s="18" customFormat="1" ht="39" customHeight="1" x14ac:dyDescent="0.25">
      <c r="A75" s="286"/>
      <c r="B75" s="292"/>
      <c r="C75" s="213" t="s">
        <v>338</v>
      </c>
      <c r="D75" s="120">
        <v>6</v>
      </c>
      <c r="E75" s="121"/>
      <c r="F75" s="66"/>
      <c r="G75" s="66"/>
      <c r="H75" s="2"/>
      <c r="I75" s="15"/>
      <c r="J75" s="66"/>
      <c r="K75" s="66"/>
      <c r="L75" s="72">
        <v>144</v>
      </c>
      <c r="M75" s="129"/>
      <c r="N75" s="133"/>
      <c r="O75" s="129"/>
      <c r="P75" s="133"/>
      <c r="Q75" s="129"/>
      <c r="R75" s="138"/>
      <c r="S75" s="133"/>
      <c r="T75" s="138"/>
      <c r="U75" s="129"/>
      <c r="V75" s="138"/>
      <c r="W75" s="133"/>
      <c r="X75" s="43"/>
    </row>
    <row r="76" spans="1:46" s="18" customFormat="1" ht="25.5" customHeight="1" x14ac:dyDescent="0.25">
      <c r="A76" s="284" t="s">
        <v>256</v>
      </c>
      <c r="B76" s="290" t="s">
        <v>159</v>
      </c>
      <c r="C76" s="62" t="s">
        <v>142</v>
      </c>
      <c r="D76" s="120">
        <f>H76/24</f>
        <v>1</v>
      </c>
      <c r="E76" s="121"/>
      <c r="F76" s="66"/>
      <c r="G76" s="66"/>
      <c r="H76" s="2">
        <f t="shared" si="12"/>
        <v>24</v>
      </c>
      <c r="I76" s="15">
        <f>H76-J76</f>
        <v>24</v>
      </c>
      <c r="J76" s="66"/>
      <c r="K76" s="66"/>
      <c r="L76" s="66"/>
      <c r="M76" s="129"/>
      <c r="N76" s="133"/>
      <c r="O76" s="129"/>
      <c r="P76" s="133"/>
      <c r="Q76" s="129"/>
      <c r="R76" s="138"/>
      <c r="S76" s="133"/>
      <c r="T76" s="138"/>
      <c r="U76" s="129"/>
      <c r="V76" s="138"/>
      <c r="W76" s="34">
        <v>4</v>
      </c>
      <c r="X76" s="43">
        <v>24</v>
      </c>
    </row>
    <row r="77" spans="1:46" s="18" customFormat="1" ht="25.5" customHeight="1" x14ac:dyDescent="0.25">
      <c r="A77" s="285"/>
      <c r="B77" s="291"/>
      <c r="C77" s="62" t="s">
        <v>143</v>
      </c>
      <c r="D77" s="120">
        <f>H77/24</f>
        <v>1</v>
      </c>
      <c r="E77" s="121">
        <v>6</v>
      </c>
      <c r="F77" s="66"/>
      <c r="G77" s="121">
        <v>1</v>
      </c>
      <c r="H77" s="2">
        <f t="shared" si="12"/>
        <v>24</v>
      </c>
      <c r="I77" s="15">
        <f>H77-J77</f>
        <v>8</v>
      </c>
      <c r="J77" s="121">
        <v>16</v>
      </c>
      <c r="K77" s="66"/>
      <c r="L77" s="66"/>
      <c r="M77" s="129"/>
      <c r="N77" s="133"/>
      <c r="O77" s="129"/>
      <c r="P77" s="133"/>
      <c r="Q77" s="129"/>
      <c r="R77" s="138"/>
      <c r="S77" s="133"/>
      <c r="T77" s="138"/>
      <c r="U77" s="129"/>
      <c r="V77" s="138"/>
      <c r="W77" s="34">
        <v>4</v>
      </c>
      <c r="X77" s="43">
        <v>24</v>
      </c>
    </row>
    <row r="78" spans="1:46" s="18" customFormat="1" ht="41.25" customHeight="1" x14ac:dyDescent="0.25">
      <c r="A78" s="285"/>
      <c r="B78" s="291"/>
      <c r="C78" s="62" t="s">
        <v>144</v>
      </c>
      <c r="D78" s="120">
        <f>H78/24</f>
        <v>1</v>
      </c>
      <c r="E78" s="121"/>
      <c r="F78" s="66"/>
      <c r="G78" s="66"/>
      <c r="H78" s="2">
        <f t="shared" si="12"/>
        <v>24</v>
      </c>
      <c r="I78" s="15">
        <f>H78-J78</f>
        <v>12</v>
      </c>
      <c r="J78" s="121">
        <v>12</v>
      </c>
      <c r="K78" s="66"/>
      <c r="L78" s="66"/>
      <c r="M78" s="129"/>
      <c r="N78" s="133"/>
      <c r="O78" s="129"/>
      <c r="P78" s="133"/>
      <c r="Q78" s="129"/>
      <c r="R78" s="138"/>
      <c r="S78" s="133"/>
      <c r="T78" s="138"/>
      <c r="U78" s="129"/>
      <c r="V78" s="138"/>
      <c r="W78" s="34">
        <v>4</v>
      </c>
      <c r="X78" s="43">
        <v>24</v>
      </c>
    </row>
    <row r="79" spans="1:46" s="18" customFormat="1" ht="27.75" customHeight="1" x14ac:dyDescent="0.25">
      <c r="A79" s="285"/>
      <c r="B79" s="291"/>
      <c r="C79" s="63" t="s">
        <v>145</v>
      </c>
      <c r="D79" s="120">
        <f>H79/24</f>
        <v>1</v>
      </c>
      <c r="E79" s="121"/>
      <c r="F79" s="66"/>
      <c r="G79" s="66"/>
      <c r="H79" s="2">
        <f t="shared" si="12"/>
        <v>24</v>
      </c>
      <c r="I79" s="15">
        <f>H79-J79</f>
        <v>12</v>
      </c>
      <c r="J79" s="121">
        <v>12</v>
      </c>
      <c r="K79" s="66"/>
      <c r="L79" s="72"/>
      <c r="M79" s="129"/>
      <c r="N79" s="133"/>
      <c r="O79" s="129"/>
      <c r="P79" s="133"/>
      <c r="Q79" s="129"/>
      <c r="R79" s="138"/>
      <c r="S79" s="133"/>
      <c r="T79" s="138"/>
      <c r="U79" s="129"/>
      <c r="V79" s="138"/>
      <c r="W79" s="34">
        <v>4</v>
      </c>
      <c r="X79" s="43">
        <v>24</v>
      </c>
    </row>
    <row r="80" spans="1:46" s="18" customFormat="1" ht="28.5" customHeight="1" x14ac:dyDescent="0.25">
      <c r="A80" s="285"/>
      <c r="B80" s="291"/>
      <c r="C80" s="198" t="s">
        <v>339</v>
      </c>
      <c r="D80" s="120">
        <v>1.5</v>
      </c>
      <c r="E80" s="121"/>
      <c r="F80" s="66"/>
      <c r="G80" s="66"/>
      <c r="H80" s="2"/>
      <c r="I80" s="15"/>
      <c r="J80" s="66"/>
      <c r="K80" s="66"/>
      <c r="L80" s="72">
        <v>36</v>
      </c>
      <c r="M80" s="129"/>
      <c r="N80" s="133"/>
      <c r="O80" s="129"/>
      <c r="P80" s="133"/>
      <c r="Q80" s="129"/>
      <c r="R80" s="138"/>
      <c r="S80" s="133"/>
      <c r="T80" s="138"/>
      <c r="U80" s="129"/>
      <c r="V80" s="138"/>
      <c r="W80" s="34"/>
      <c r="X80" s="43"/>
    </row>
    <row r="81" spans="1:24" s="18" customFormat="1" ht="37.5" customHeight="1" x14ac:dyDescent="0.25">
      <c r="A81" s="286"/>
      <c r="B81" s="292"/>
      <c r="C81" s="198" t="s">
        <v>340</v>
      </c>
      <c r="D81" s="120">
        <v>6</v>
      </c>
      <c r="E81" s="121"/>
      <c r="F81" s="66"/>
      <c r="G81" s="66"/>
      <c r="H81" s="2"/>
      <c r="I81" s="15"/>
      <c r="J81" s="66"/>
      <c r="K81" s="66"/>
      <c r="L81" s="72">
        <v>144</v>
      </c>
      <c r="M81" s="129"/>
      <c r="N81" s="133"/>
      <c r="O81" s="129"/>
      <c r="P81" s="133"/>
      <c r="Q81" s="129"/>
      <c r="R81" s="138"/>
      <c r="S81" s="133"/>
      <c r="T81" s="138"/>
      <c r="U81" s="129"/>
      <c r="V81" s="138"/>
      <c r="W81" s="34"/>
      <c r="X81" s="43"/>
    </row>
    <row r="82" spans="1:24" s="18" customFormat="1" ht="42" customHeight="1" x14ac:dyDescent="0.25">
      <c r="A82" s="294" t="s">
        <v>254</v>
      </c>
      <c r="B82" s="293" t="s">
        <v>160</v>
      </c>
      <c r="C82" s="62" t="s">
        <v>146</v>
      </c>
      <c r="D82" s="120">
        <f>H82/24</f>
        <v>1</v>
      </c>
      <c r="E82" s="121"/>
      <c r="F82" s="66"/>
      <c r="G82" s="66"/>
      <c r="H82" s="2">
        <f t="shared" si="12"/>
        <v>24</v>
      </c>
      <c r="I82" s="15">
        <f>H82-J82</f>
        <v>14</v>
      </c>
      <c r="J82" s="121">
        <v>10</v>
      </c>
      <c r="K82" s="66"/>
      <c r="L82" s="66"/>
      <c r="M82" s="129"/>
      <c r="N82" s="133"/>
      <c r="O82" s="129"/>
      <c r="P82" s="133"/>
      <c r="Q82" s="129"/>
      <c r="R82" s="138"/>
      <c r="S82" s="133"/>
      <c r="T82" s="138"/>
      <c r="U82" s="129"/>
      <c r="V82" s="138"/>
      <c r="W82" s="34">
        <v>4</v>
      </c>
      <c r="X82" s="43">
        <v>24</v>
      </c>
    </row>
    <row r="83" spans="1:24" s="18" customFormat="1" ht="42" customHeight="1" x14ac:dyDescent="0.25">
      <c r="A83" s="294"/>
      <c r="B83" s="293"/>
      <c r="C83" s="62" t="s">
        <v>147</v>
      </c>
      <c r="D83" s="120">
        <f>H83/24</f>
        <v>1</v>
      </c>
      <c r="E83" s="121"/>
      <c r="F83" s="66"/>
      <c r="G83" s="66"/>
      <c r="H83" s="2">
        <f t="shared" si="12"/>
        <v>24</v>
      </c>
      <c r="I83" s="15">
        <f>H83-J83</f>
        <v>12</v>
      </c>
      <c r="J83" s="121">
        <v>12</v>
      </c>
      <c r="K83" s="66"/>
      <c r="L83" s="66"/>
      <c r="M83" s="129"/>
      <c r="N83" s="133"/>
      <c r="O83" s="129"/>
      <c r="P83" s="133"/>
      <c r="Q83" s="129"/>
      <c r="R83" s="138"/>
      <c r="S83" s="133"/>
      <c r="T83" s="138"/>
      <c r="U83" s="129"/>
      <c r="V83" s="138"/>
      <c r="W83" s="34">
        <v>4</v>
      </c>
      <c r="X83" s="43">
        <v>24</v>
      </c>
    </row>
    <row r="84" spans="1:24" s="18" customFormat="1" ht="27.75" customHeight="1" x14ac:dyDescent="0.25">
      <c r="A84" s="294"/>
      <c r="B84" s="293"/>
      <c r="C84" s="62" t="s">
        <v>74</v>
      </c>
      <c r="D84" s="120">
        <f>H84/24</f>
        <v>1</v>
      </c>
      <c r="E84" s="121"/>
      <c r="F84" s="66"/>
      <c r="G84" s="66"/>
      <c r="H84" s="2">
        <f t="shared" si="12"/>
        <v>24</v>
      </c>
      <c r="I84" s="15">
        <f>H84-J84</f>
        <v>12</v>
      </c>
      <c r="J84" s="121">
        <v>12</v>
      </c>
      <c r="K84" s="121">
        <v>20</v>
      </c>
      <c r="L84" s="72"/>
      <c r="M84" s="129"/>
      <c r="N84" s="133"/>
      <c r="O84" s="129"/>
      <c r="P84" s="133"/>
      <c r="Q84" s="129"/>
      <c r="R84" s="138"/>
      <c r="S84" s="133"/>
      <c r="T84" s="138"/>
      <c r="U84" s="129"/>
      <c r="V84" s="138"/>
      <c r="W84" s="34">
        <v>4</v>
      </c>
      <c r="X84" s="43">
        <v>24</v>
      </c>
    </row>
    <row r="85" spans="1:24" s="18" customFormat="1" ht="39" customHeight="1" x14ac:dyDescent="0.25">
      <c r="A85" s="294"/>
      <c r="B85" s="293"/>
      <c r="C85" s="213" t="s">
        <v>341</v>
      </c>
      <c r="D85" s="120">
        <v>1.5</v>
      </c>
      <c r="E85" s="121"/>
      <c r="F85" s="66"/>
      <c r="G85" s="66"/>
      <c r="H85" s="2"/>
      <c r="I85" s="15"/>
      <c r="J85" s="66"/>
      <c r="K85" s="66"/>
      <c r="L85" s="72">
        <v>36</v>
      </c>
      <c r="M85" s="129"/>
      <c r="N85" s="133"/>
      <c r="O85" s="129"/>
      <c r="P85" s="133"/>
      <c r="Q85" s="129"/>
      <c r="R85" s="138"/>
      <c r="S85" s="133"/>
      <c r="T85" s="138"/>
      <c r="U85" s="129"/>
      <c r="V85" s="138"/>
      <c r="W85" s="133"/>
      <c r="X85" s="43"/>
    </row>
    <row r="86" spans="1:24" s="18" customFormat="1" ht="37.5" customHeight="1" x14ac:dyDescent="0.25">
      <c r="A86" s="294"/>
      <c r="B86" s="293"/>
      <c r="C86" s="213" t="s">
        <v>342</v>
      </c>
      <c r="D86" s="120">
        <v>6</v>
      </c>
      <c r="E86" s="121"/>
      <c r="F86" s="66"/>
      <c r="G86" s="66"/>
      <c r="H86" s="2"/>
      <c r="I86" s="15"/>
      <c r="J86" s="66"/>
      <c r="K86" s="66"/>
      <c r="L86" s="72">
        <v>144</v>
      </c>
      <c r="M86" s="129"/>
      <c r="N86" s="133"/>
      <c r="O86" s="129"/>
      <c r="P86" s="133"/>
      <c r="Q86" s="129"/>
      <c r="R86" s="138"/>
      <c r="S86" s="133"/>
      <c r="T86" s="138"/>
      <c r="U86" s="129"/>
      <c r="V86" s="138"/>
      <c r="W86" s="133"/>
      <c r="X86" s="43"/>
    </row>
    <row r="87" spans="1:24" s="18" customFormat="1" ht="42.75" customHeight="1" x14ac:dyDescent="0.25">
      <c r="A87" s="166"/>
      <c r="B87" s="62"/>
      <c r="C87" s="74" t="s">
        <v>72</v>
      </c>
      <c r="D87" s="120">
        <v>3</v>
      </c>
      <c r="E87" s="121"/>
      <c r="F87" s="66"/>
      <c r="G87" s="66"/>
      <c r="H87" s="2"/>
      <c r="I87" s="15"/>
      <c r="J87" s="66"/>
      <c r="K87" s="66"/>
      <c r="L87" s="72">
        <v>72</v>
      </c>
      <c r="M87" s="129"/>
      <c r="N87" s="133"/>
      <c r="O87" s="129"/>
      <c r="P87" s="133"/>
      <c r="Q87" s="129"/>
      <c r="R87" s="138"/>
      <c r="S87" s="133"/>
      <c r="T87" s="138"/>
      <c r="U87" s="129"/>
      <c r="V87" s="138"/>
      <c r="W87" s="133"/>
      <c r="X87" s="43"/>
    </row>
    <row r="88" spans="1:24" s="18" customFormat="1" ht="43.5" customHeight="1" x14ac:dyDescent="0.25">
      <c r="A88" s="165"/>
      <c r="B88" s="164"/>
      <c r="C88" s="74" t="s">
        <v>69</v>
      </c>
      <c r="D88" s="120">
        <v>9</v>
      </c>
      <c r="E88" s="121"/>
      <c r="F88" s="66"/>
      <c r="G88" s="66"/>
      <c r="H88" s="2"/>
      <c r="I88" s="15"/>
      <c r="J88" s="66"/>
      <c r="K88" s="66"/>
      <c r="L88" s="72">
        <v>216</v>
      </c>
      <c r="M88" s="129"/>
      <c r="N88" s="133"/>
      <c r="O88" s="129"/>
      <c r="P88" s="133"/>
      <c r="Q88" s="129"/>
      <c r="R88" s="138"/>
      <c r="S88" s="133"/>
      <c r="T88" s="138"/>
      <c r="U88" s="129"/>
      <c r="V88" s="138"/>
      <c r="W88" s="133"/>
      <c r="X88" s="43"/>
    </row>
    <row r="89" spans="1:24" s="18" customFormat="1" ht="15.75" customHeight="1" x14ac:dyDescent="0.25">
      <c r="A89" s="169"/>
      <c r="B89" s="147" t="s">
        <v>36</v>
      </c>
      <c r="C89" s="148"/>
      <c r="D89" s="146">
        <v>7</v>
      </c>
      <c r="E89" s="147"/>
      <c r="F89" s="147"/>
      <c r="G89" s="147"/>
      <c r="H89" s="143"/>
      <c r="I89" s="143"/>
      <c r="J89" s="147"/>
      <c r="K89" s="147"/>
      <c r="L89" s="147"/>
      <c r="M89" s="147"/>
      <c r="N89" s="147"/>
      <c r="O89" s="147"/>
      <c r="P89" s="147"/>
      <c r="Q89" s="147"/>
      <c r="R89" s="147"/>
      <c r="S89" s="147"/>
      <c r="T89" s="147"/>
      <c r="U89" s="147"/>
      <c r="V89" s="147"/>
      <c r="W89" s="147"/>
      <c r="X89" s="147"/>
    </row>
    <row r="90" spans="1:24" s="18" customFormat="1" ht="44.25" customHeight="1" x14ac:dyDescent="0.25">
      <c r="A90" s="167"/>
      <c r="B90" s="65" t="s">
        <v>73</v>
      </c>
      <c r="C90" s="139"/>
      <c r="D90" s="121">
        <f>D26+D42+D43+D48+D49+D53+D54+D58+D59+D60+D61+D69+D70+D74+D75+D80+D81+D85+D86+D87+D88</f>
        <v>72</v>
      </c>
      <c r="E90" s="66"/>
      <c r="F90" s="66"/>
      <c r="G90" s="66"/>
      <c r="H90" s="2"/>
      <c r="I90" s="153"/>
      <c r="J90" s="66"/>
      <c r="K90" s="66"/>
      <c r="L90" s="172">
        <v>1728</v>
      </c>
      <c r="M90" s="129"/>
      <c r="N90" s="133"/>
      <c r="O90" s="129"/>
      <c r="P90" s="133"/>
      <c r="Q90" s="129"/>
      <c r="R90" s="138"/>
      <c r="S90" s="133"/>
      <c r="T90" s="138"/>
      <c r="U90" s="129"/>
      <c r="V90" s="138"/>
      <c r="W90" s="133"/>
      <c r="X90" s="138"/>
    </row>
    <row r="91" spans="1:24" s="18" customFormat="1" ht="17.25" customHeight="1" x14ac:dyDescent="0.25">
      <c r="A91" s="169"/>
      <c r="B91" s="149" t="s">
        <v>35</v>
      </c>
      <c r="C91" s="147"/>
      <c r="D91" s="146">
        <v>2</v>
      </c>
      <c r="E91" s="147"/>
      <c r="F91" s="147"/>
      <c r="G91" s="147"/>
      <c r="H91" s="143"/>
      <c r="I91" s="143"/>
      <c r="J91" s="147"/>
      <c r="K91" s="147"/>
      <c r="L91" s="147"/>
      <c r="M91" s="147"/>
      <c r="N91" s="147"/>
      <c r="O91" s="147"/>
      <c r="P91" s="147"/>
      <c r="Q91" s="147"/>
      <c r="R91" s="147"/>
      <c r="S91" s="147"/>
      <c r="T91" s="147"/>
      <c r="U91" s="147"/>
      <c r="V91" s="147"/>
      <c r="W91" s="147"/>
      <c r="X91" s="147"/>
    </row>
    <row r="92" spans="1:24" s="18" customFormat="1" ht="24.75" x14ac:dyDescent="0.25">
      <c r="A92" s="167" t="s">
        <v>61</v>
      </c>
      <c r="B92" s="168" t="s">
        <v>62</v>
      </c>
      <c r="C92" s="65" t="s">
        <v>150</v>
      </c>
      <c r="D92" s="140">
        <v>4</v>
      </c>
      <c r="E92" s="66"/>
      <c r="F92" s="66"/>
      <c r="G92" s="66"/>
      <c r="H92" s="2"/>
      <c r="I92" s="153"/>
      <c r="J92" s="66"/>
      <c r="K92" s="66"/>
      <c r="L92" s="66"/>
      <c r="M92" s="129"/>
      <c r="N92" s="133"/>
      <c r="O92" s="129"/>
      <c r="P92" s="133"/>
      <c r="Q92" s="129"/>
      <c r="R92" s="138"/>
      <c r="S92" s="133"/>
      <c r="T92" s="138"/>
      <c r="U92" s="129"/>
      <c r="V92" s="138"/>
      <c r="W92" s="133"/>
      <c r="X92" s="138"/>
    </row>
    <row r="93" spans="1:24" s="18" customFormat="1" ht="15.75" thickBot="1" x14ac:dyDescent="0.3">
      <c r="A93" s="170" t="s">
        <v>165</v>
      </c>
      <c r="B93" s="66" t="s">
        <v>63</v>
      </c>
      <c r="C93" s="65" t="s">
        <v>325</v>
      </c>
      <c r="D93" s="140">
        <v>5</v>
      </c>
      <c r="E93" s="66"/>
      <c r="F93" s="122"/>
      <c r="G93" s="122"/>
      <c r="H93" s="2"/>
      <c r="I93" s="153"/>
      <c r="J93" s="122"/>
      <c r="K93" s="122"/>
      <c r="L93" s="122"/>
      <c r="M93" s="129"/>
      <c r="N93" s="133"/>
      <c r="O93" s="129"/>
      <c r="P93" s="133"/>
      <c r="Q93" s="129"/>
      <c r="R93" s="138"/>
      <c r="S93" s="133"/>
      <c r="T93" s="138"/>
      <c r="U93" s="129"/>
      <c r="V93" s="138"/>
      <c r="W93" s="133"/>
      <c r="X93" s="138"/>
    </row>
    <row r="94" spans="1:24" s="18" customFormat="1" ht="24.75" thickBot="1" x14ac:dyDescent="0.3">
      <c r="A94" s="171" t="s">
        <v>166</v>
      </c>
      <c r="B94" s="191" t="s">
        <v>315</v>
      </c>
      <c r="C94" s="65"/>
      <c r="D94" s="140"/>
      <c r="E94" s="66"/>
      <c r="F94" s="122"/>
      <c r="G94" s="122"/>
      <c r="H94" s="2"/>
      <c r="I94" s="153"/>
      <c r="J94" s="122"/>
      <c r="K94" s="122"/>
      <c r="L94" s="122"/>
      <c r="M94" s="129"/>
      <c r="N94" s="133"/>
      <c r="O94" s="129"/>
      <c r="P94" s="133"/>
      <c r="Q94" s="129"/>
      <c r="R94" s="138"/>
      <c r="S94" s="133"/>
      <c r="T94" s="138">
        <v>24</v>
      </c>
      <c r="U94" s="129"/>
      <c r="V94" s="138"/>
      <c r="W94" s="133"/>
      <c r="X94" s="138"/>
    </row>
    <row r="95" spans="1:24" s="18" customFormat="1" x14ac:dyDescent="0.25">
      <c r="A95" s="171" t="s">
        <v>167</v>
      </c>
      <c r="B95" s="192" t="s">
        <v>278</v>
      </c>
      <c r="C95" s="65"/>
      <c r="D95" s="140"/>
      <c r="E95" s="66"/>
      <c r="F95" s="122"/>
      <c r="G95" s="122"/>
      <c r="H95" s="2"/>
      <c r="I95" s="153"/>
      <c r="J95" s="122"/>
      <c r="K95" s="122"/>
      <c r="L95" s="122"/>
      <c r="M95" s="129"/>
      <c r="N95" s="133"/>
      <c r="O95" s="129"/>
      <c r="P95" s="133"/>
      <c r="Q95" s="129"/>
      <c r="R95" s="138"/>
      <c r="S95" s="133"/>
      <c r="T95" s="138"/>
      <c r="U95" s="129"/>
      <c r="V95" s="138">
        <v>24</v>
      </c>
      <c r="W95" s="133"/>
      <c r="X95" s="138"/>
    </row>
    <row r="96" spans="1:24" s="18" customFormat="1" x14ac:dyDescent="0.25">
      <c r="A96" s="75"/>
      <c r="B96" s="76" t="s">
        <v>278</v>
      </c>
      <c r="C96" s="76" t="s">
        <v>52</v>
      </c>
      <c r="D96" s="32">
        <f>D62+D64+D89+D91</f>
        <v>180</v>
      </c>
      <c r="E96" s="32"/>
      <c r="F96" s="32"/>
      <c r="G96" s="32">
        <f t="shared" ref="G96:X96" si="13">G62+G64+G89+G91</f>
        <v>8</v>
      </c>
      <c r="H96" s="32">
        <f t="shared" si="13"/>
        <v>2376</v>
      </c>
      <c r="I96" s="7">
        <f>H96-J96</f>
        <v>1151</v>
      </c>
      <c r="J96" s="32">
        <f t="shared" si="13"/>
        <v>1225</v>
      </c>
      <c r="K96" s="32">
        <f t="shared" si="13"/>
        <v>20</v>
      </c>
      <c r="L96" s="32">
        <f t="shared" si="13"/>
        <v>1728</v>
      </c>
      <c r="M96" s="32">
        <f t="shared" si="13"/>
        <v>36</v>
      </c>
      <c r="N96" s="32">
        <f t="shared" si="13"/>
        <v>720</v>
      </c>
      <c r="O96" s="32">
        <f t="shared" si="13"/>
        <v>36</v>
      </c>
      <c r="P96" s="32">
        <f t="shared" si="13"/>
        <v>576</v>
      </c>
      <c r="Q96" s="32">
        <f t="shared" si="13"/>
        <v>36</v>
      </c>
      <c r="R96" s="32">
        <f t="shared" si="13"/>
        <v>216</v>
      </c>
      <c r="S96" s="32">
        <f t="shared" si="13"/>
        <v>36</v>
      </c>
      <c r="T96" s="32">
        <f t="shared" si="13"/>
        <v>432</v>
      </c>
      <c r="U96" s="32">
        <f t="shared" si="13"/>
        <v>36</v>
      </c>
      <c r="V96" s="32">
        <f t="shared" si="13"/>
        <v>216</v>
      </c>
      <c r="W96" s="32">
        <f t="shared" si="13"/>
        <v>36</v>
      </c>
      <c r="X96" s="32">
        <f t="shared" si="13"/>
        <v>216</v>
      </c>
    </row>
    <row r="97" spans="1:46" s="18" customFormat="1" x14ac:dyDescent="0.25">
      <c r="A97"/>
      <c r="B97"/>
      <c r="C97"/>
      <c r="D97" s="116"/>
      <c r="E97"/>
      <c r="F97" s="111"/>
      <c r="G97" s="111"/>
      <c r="H97" s="111"/>
      <c r="I97" s="111"/>
      <c r="J97" s="111"/>
      <c r="K97" s="111"/>
      <c r="L97"/>
      <c r="N97" s="3"/>
      <c r="P97" s="3"/>
    </row>
    <row r="98" spans="1:46" s="18" customFormat="1" x14ac:dyDescent="0.25">
      <c r="A98"/>
      <c r="B98"/>
      <c r="C98"/>
      <c r="D98" s="116"/>
      <c r="E98"/>
      <c r="F98"/>
      <c r="G98"/>
      <c r="H98"/>
      <c r="I98"/>
      <c r="J98"/>
      <c r="K98"/>
      <c r="L98"/>
      <c r="N98" s="3"/>
    </row>
    <row r="99" spans="1:46" s="18" customFormat="1" x14ac:dyDescent="0.25">
      <c r="A99"/>
      <c r="B99"/>
      <c r="C99"/>
      <c r="D99" s="116"/>
      <c r="E99"/>
      <c r="F99" s="280" t="s">
        <v>131</v>
      </c>
      <c r="G99" s="280"/>
      <c r="H99" s="280"/>
      <c r="I99" s="280"/>
      <c r="J99" s="280"/>
      <c r="K99" s="280"/>
      <c r="L99" s="280"/>
      <c r="N99" s="3"/>
    </row>
    <row r="100" spans="1:46" s="18" customFormat="1" x14ac:dyDescent="0.25">
      <c r="A100"/>
      <c r="B100"/>
      <c r="C100"/>
      <c r="D100" s="116"/>
      <c r="E100"/>
      <c r="F100"/>
      <c r="G100"/>
      <c r="H100"/>
      <c r="I100"/>
      <c r="J100"/>
      <c r="K100"/>
      <c r="L100"/>
      <c r="N100" s="3"/>
    </row>
    <row r="101" spans="1:46" s="18" customFormat="1" x14ac:dyDescent="0.25">
      <c r="A101"/>
      <c r="B101"/>
      <c r="C101"/>
      <c r="D101" s="116"/>
      <c r="E101"/>
      <c r="F101"/>
      <c r="G101"/>
      <c r="H101"/>
      <c r="I101"/>
      <c r="J101"/>
      <c r="K101"/>
      <c r="L101"/>
      <c r="N101" s="3"/>
    </row>
    <row r="102" spans="1:46" s="18" customFormat="1" x14ac:dyDescent="0.25">
      <c r="A102"/>
      <c r="B102"/>
      <c r="C102"/>
      <c r="D102" s="116"/>
      <c r="E102"/>
      <c r="F102"/>
      <c r="G102"/>
      <c r="H102"/>
      <c r="I102"/>
      <c r="J102"/>
      <c r="K102"/>
      <c r="L102"/>
      <c r="N102" s="3"/>
    </row>
    <row r="103" spans="1:46" s="18" customFormat="1" x14ac:dyDescent="0.25">
      <c r="A103"/>
      <c r="B103"/>
      <c r="C103"/>
      <c r="D103" s="116"/>
      <c r="E103"/>
      <c r="F103"/>
      <c r="G103"/>
      <c r="H103"/>
      <c r="I103"/>
      <c r="J103"/>
      <c r="K103"/>
      <c r="L103"/>
      <c r="N103" s="3"/>
    </row>
    <row r="104" spans="1:46" s="18" customFormat="1" x14ac:dyDescent="0.25">
      <c r="A104"/>
      <c r="B104"/>
      <c r="C104"/>
      <c r="D104" s="116"/>
      <c r="E104"/>
      <c r="F104"/>
      <c r="G104"/>
      <c r="H104"/>
      <c r="I104"/>
      <c r="J104"/>
      <c r="K104"/>
      <c r="L104"/>
      <c r="N104" s="3"/>
    </row>
    <row r="105" spans="1:46" s="18" customFormat="1" x14ac:dyDescent="0.25">
      <c r="A105"/>
      <c r="B105"/>
      <c r="C105"/>
      <c r="D105" s="116"/>
      <c r="E105"/>
      <c r="F105"/>
      <c r="G105"/>
      <c r="H105"/>
      <c r="I105"/>
      <c r="J105"/>
      <c r="K105"/>
      <c r="L105"/>
      <c r="N105" s="3"/>
    </row>
    <row r="106" spans="1:46" s="18" customFormat="1" x14ac:dyDescent="0.25">
      <c r="A106"/>
      <c r="B106"/>
      <c r="C106"/>
      <c r="D106" s="116"/>
      <c r="E106"/>
      <c r="F106"/>
      <c r="G106"/>
      <c r="H106"/>
      <c r="I106"/>
      <c r="J106"/>
      <c r="K106"/>
      <c r="L106"/>
      <c r="N106" s="3"/>
    </row>
    <row r="107" spans="1:46" s="9" customFormat="1" x14ac:dyDescent="0.25">
      <c r="A107"/>
      <c r="B107"/>
      <c r="C107"/>
      <c r="D107" s="116"/>
      <c r="E107"/>
      <c r="F107"/>
      <c r="G107"/>
      <c r="H107"/>
      <c r="I107"/>
      <c r="J107"/>
      <c r="K107"/>
      <c r="L107"/>
      <c r="M107" s="18"/>
      <c r="N107" s="3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</row>
    <row r="108" spans="1:46" s="9" customFormat="1" x14ac:dyDescent="0.25">
      <c r="A108"/>
      <c r="B108"/>
      <c r="C108"/>
      <c r="D108" s="116"/>
      <c r="E108"/>
      <c r="F108"/>
      <c r="G108"/>
      <c r="H108"/>
      <c r="I108"/>
      <c r="J108"/>
      <c r="K108"/>
      <c r="L108"/>
      <c r="M108" s="18"/>
      <c r="N108" s="3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</row>
    <row r="109" spans="1:46" s="9" customFormat="1" x14ac:dyDescent="0.25">
      <c r="A109"/>
      <c r="B109"/>
      <c r="C109"/>
      <c r="D109" s="116"/>
      <c r="E109"/>
      <c r="F109"/>
      <c r="G109"/>
      <c r="H109"/>
      <c r="I109"/>
      <c r="J109"/>
      <c r="K109"/>
      <c r="L109"/>
      <c r="M109" s="18"/>
      <c r="N109" s="3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</row>
    <row r="110" spans="1:46" s="9" customFormat="1" x14ac:dyDescent="0.25">
      <c r="A110"/>
      <c r="B110"/>
      <c r="C110"/>
      <c r="D110" s="116"/>
      <c r="E110"/>
      <c r="F110"/>
      <c r="G110"/>
      <c r="H110"/>
      <c r="I110"/>
      <c r="J110"/>
      <c r="K110"/>
      <c r="L110"/>
      <c r="M110" s="18"/>
      <c r="N110" s="3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</row>
    <row r="111" spans="1:46" s="9" customFormat="1" x14ac:dyDescent="0.25">
      <c r="A111"/>
      <c r="B111"/>
      <c r="C111"/>
      <c r="D111" s="116"/>
      <c r="E111"/>
      <c r="F111"/>
      <c r="G111"/>
      <c r="H111"/>
      <c r="I111"/>
      <c r="J111"/>
      <c r="K111"/>
      <c r="L111"/>
      <c r="M111" s="18"/>
      <c r="N111" s="3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  <c r="AS111" s="18"/>
      <c r="AT111" s="18"/>
    </row>
    <row r="112" spans="1:46" s="9" customFormat="1" x14ac:dyDescent="0.25">
      <c r="A112"/>
      <c r="B112"/>
      <c r="C112"/>
      <c r="D112" s="116"/>
      <c r="E112"/>
      <c r="F112"/>
      <c r="G112"/>
      <c r="H112"/>
      <c r="I112"/>
      <c r="J112"/>
      <c r="K112"/>
      <c r="L112"/>
      <c r="M112" s="18"/>
      <c r="N112" s="3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</row>
    <row r="113" spans="1:46" s="9" customFormat="1" x14ac:dyDescent="0.25">
      <c r="A113"/>
      <c r="B113"/>
      <c r="C113"/>
      <c r="D113" s="116"/>
      <c r="E113"/>
      <c r="F113"/>
      <c r="G113"/>
      <c r="H113"/>
      <c r="I113"/>
      <c r="J113"/>
      <c r="K113"/>
      <c r="L113"/>
      <c r="M113" s="18"/>
      <c r="N113" s="3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</row>
  </sheetData>
  <mergeCells count="57">
    <mergeCell ref="A1:X1"/>
    <mergeCell ref="A2:A6"/>
    <mergeCell ref="B2:B6"/>
    <mergeCell ref="C2:C6"/>
    <mergeCell ref="D2:D6"/>
    <mergeCell ref="E2:F2"/>
    <mergeCell ref="H2:X2"/>
    <mergeCell ref="E3:G3"/>
    <mergeCell ref="H3:H6"/>
    <mergeCell ref="I3:L3"/>
    <mergeCell ref="M3:X3"/>
    <mergeCell ref="E4:E6"/>
    <mergeCell ref="F4:F6"/>
    <mergeCell ref="G4:G6"/>
    <mergeCell ref="I4:I6"/>
    <mergeCell ref="J4:J6"/>
    <mergeCell ref="C27:X27"/>
    <mergeCell ref="A33:A34"/>
    <mergeCell ref="B33:B34"/>
    <mergeCell ref="K4:K6"/>
    <mergeCell ref="L4:L6"/>
    <mergeCell ref="M4:P4"/>
    <mergeCell ref="Q4:T4"/>
    <mergeCell ref="U4:X4"/>
    <mergeCell ref="M5:N5"/>
    <mergeCell ref="O5:P5"/>
    <mergeCell ref="Q5:R5"/>
    <mergeCell ref="S5:T5"/>
    <mergeCell ref="U5:V5"/>
    <mergeCell ref="W5:X5"/>
    <mergeCell ref="A35:A37"/>
    <mergeCell ref="B35:B37"/>
    <mergeCell ref="A39:A43"/>
    <mergeCell ref="B39:B43"/>
    <mergeCell ref="B10:B19"/>
    <mergeCell ref="B21:B22"/>
    <mergeCell ref="B24:B25"/>
    <mergeCell ref="A31:A32"/>
    <mergeCell ref="B31:B32"/>
    <mergeCell ref="A29:A30"/>
    <mergeCell ref="B29:B30"/>
    <mergeCell ref="A44:A49"/>
    <mergeCell ref="B44:B49"/>
    <mergeCell ref="A50:A54"/>
    <mergeCell ref="B50:B54"/>
    <mergeCell ref="A55:A59"/>
    <mergeCell ref="B55:B59"/>
    <mergeCell ref="F99:L99"/>
    <mergeCell ref="C63:X63"/>
    <mergeCell ref="A65:A70"/>
    <mergeCell ref="B65:B70"/>
    <mergeCell ref="A71:A75"/>
    <mergeCell ref="B71:B75"/>
    <mergeCell ref="A76:A81"/>
    <mergeCell ref="B76:B81"/>
    <mergeCell ref="B82:B86"/>
    <mergeCell ref="A82:A86"/>
  </mergeCells>
  <pageMargins left="0.43307086614173229" right="0.43307086614173229" top="0.35433070866141736" bottom="0.31496062992125984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M26"/>
  <sheetViews>
    <sheetView view="pageBreakPreview" zoomScaleSheetLayoutView="100" workbookViewId="0">
      <selection activeCell="Y27" sqref="Y27"/>
    </sheetView>
  </sheetViews>
  <sheetFormatPr defaultRowHeight="15" x14ac:dyDescent="0.25"/>
  <cols>
    <col min="1" max="1" width="6.7109375" style="18" customWidth="1"/>
    <col min="2" max="3" width="5" style="18" customWidth="1"/>
    <col min="4" max="40" width="5" customWidth="1"/>
  </cols>
  <sheetData>
    <row r="4" spans="1:39" ht="19.5" customHeight="1" x14ac:dyDescent="0.25">
      <c r="A4" s="218" t="s">
        <v>205</v>
      </c>
      <c r="B4" s="218"/>
      <c r="C4" s="218"/>
      <c r="D4" s="218"/>
      <c r="E4" s="218"/>
      <c r="F4" s="218"/>
      <c r="G4" s="218"/>
      <c r="H4" s="218"/>
      <c r="I4" s="218"/>
      <c r="J4" s="218"/>
      <c r="K4" s="218"/>
      <c r="L4" s="218"/>
      <c r="M4" s="218"/>
      <c r="N4" s="218"/>
      <c r="O4" s="218"/>
      <c r="P4" s="218"/>
      <c r="Q4" s="218"/>
      <c r="R4" s="218"/>
      <c r="S4" s="218"/>
      <c r="T4" s="218"/>
      <c r="U4" s="218"/>
      <c r="V4" s="218"/>
      <c r="W4" s="218"/>
      <c r="X4" s="218"/>
      <c r="Y4" s="218"/>
      <c r="Z4" s="218"/>
      <c r="AA4" s="218"/>
      <c r="AB4" s="218"/>
      <c r="AC4" s="218"/>
      <c r="AD4" s="218"/>
      <c r="AE4" s="218"/>
      <c r="AF4" s="218"/>
      <c r="AG4" s="218"/>
      <c r="AH4" s="218"/>
      <c r="AI4" s="218"/>
      <c r="AJ4" s="218"/>
      <c r="AK4" s="218"/>
      <c r="AL4" s="218"/>
      <c r="AM4" s="218"/>
    </row>
    <row r="5" spans="1:39" ht="19.5" customHeight="1" x14ac:dyDescent="0.25">
      <c r="A5" s="215" t="s">
        <v>206</v>
      </c>
      <c r="B5" s="215"/>
      <c r="C5" s="215"/>
      <c r="D5" s="215"/>
      <c r="E5" s="215"/>
      <c r="F5" s="215"/>
      <c r="G5" s="215"/>
      <c r="H5" s="215"/>
      <c r="I5" s="215"/>
      <c r="J5" s="215"/>
      <c r="K5" s="215"/>
      <c r="L5" s="215"/>
      <c r="M5" s="215"/>
      <c r="N5" s="215"/>
      <c r="O5" s="215"/>
      <c r="P5" s="215"/>
      <c r="Q5" s="215"/>
      <c r="R5" s="215"/>
      <c r="S5" s="215"/>
      <c r="T5" s="215"/>
      <c r="U5" s="215"/>
      <c r="V5" s="215"/>
      <c r="W5" s="215"/>
      <c r="X5" s="215"/>
      <c r="Y5" s="215"/>
      <c r="Z5" s="215"/>
      <c r="AA5" s="215"/>
      <c r="AB5" s="215"/>
      <c r="AC5" s="215"/>
      <c r="AD5" s="215"/>
      <c r="AE5" s="215"/>
      <c r="AF5" s="215"/>
      <c r="AG5" s="215"/>
      <c r="AH5" s="215"/>
      <c r="AI5" s="215"/>
      <c r="AJ5" s="215"/>
      <c r="AK5" s="215"/>
      <c r="AL5" s="215"/>
      <c r="AM5" s="215"/>
    </row>
    <row r="6" spans="1:39" ht="19.5" customHeight="1" x14ac:dyDescent="0.25">
      <c r="A6" s="175"/>
      <c r="B6" s="175"/>
      <c r="C6" s="175"/>
      <c r="D6" s="175"/>
      <c r="E6" s="175"/>
      <c r="F6" s="175"/>
      <c r="G6" s="175"/>
      <c r="H6" s="175"/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5"/>
      <c r="U6" s="175"/>
      <c r="V6" s="175"/>
      <c r="W6" s="175"/>
      <c r="X6" s="175"/>
      <c r="Y6" s="175"/>
      <c r="Z6" s="175"/>
      <c r="AA6" s="175"/>
      <c r="AB6" s="175"/>
      <c r="AC6" s="175"/>
      <c r="AD6" s="175"/>
      <c r="AE6" s="175"/>
      <c r="AF6" s="175"/>
      <c r="AG6" s="175"/>
      <c r="AH6" s="175"/>
      <c r="AI6" s="175"/>
      <c r="AJ6" s="175"/>
      <c r="AK6" s="175"/>
      <c r="AL6" s="175"/>
      <c r="AM6" s="175"/>
    </row>
    <row r="7" spans="1:39" ht="19.5" customHeight="1" x14ac:dyDescent="0.25">
      <c r="A7" s="175"/>
      <c r="B7" s="175"/>
      <c r="C7" s="175"/>
      <c r="D7" s="175"/>
      <c r="E7" s="175"/>
      <c r="F7" s="175"/>
      <c r="G7" s="175"/>
      <c r="H7" s="175"/>
      <c r="I7" s="175"/>
      <c r="J7" s="175"/>
      <c r="K7" s="175"/>
      <c r="L7" s="175"/>
      <c r="M7" s="175"/>
      <c r="N7" s="175"/>
      <c r="O7" s="175"/>
      <c r="P7" s="175"/>
      <c r="Q7" s="175"/>
      <c r="R7" s="175"/>
      <c r="S7" s="175"/>
      <c r="T7" s="175"/>
      <c r="U7" s="175"/>
      <c r="V7" s="175"/>
      <c r="W7" s="175"/>
      <c r="X7" s="175"/>
      <c r="Y7" s="175"/>
      <c r="Z7" s="175"/>
      <c r="AA7" s="175"/>
      <c r="AB7" s="175"/>
      <c r="AC7" s="175"/>
      <c r="AD7" s="175"/>
      <c r="AE7" s="175"/>
      <c r="AF7" s="175"/>
      <c r="AG7" s="175"/>
      <c r="AH7" s="175"/>
      <c r="AI7" s="175"/>
      <c r="AJ7" s="175"/>
      <c r="AK7" s="175"/>
      <c r="AL7" s="175"/>
      <c r="AM7" s="175"/>
    </row>
    <row r="8" spans="1:39" ht="19.5" customHeight="1" x14ac:dyDescent="0.25">
      <c r="A8" s="175"/>
      <c r="B8" s="175"/>
      <c r="C8" s="175"/>
      <c r="D8" s="175"/>
      <c r="E8" s="175"/>
      <c r="F8" s="175"/>
      <c r="G8" s="175"/>
      <c r="H8" s="175"/>
      <c r="I8" s="175"/>
      <c r="J8" s="175"/>
      <c r="K8" s="175"/>
      <c r="L8" s="175"/>
      <c r="M8" s="175"/>
      <c r="N8" s="175"/>
      <c r="O8" s="175"/>
      <c r="P8" s="175"/>
      <c r="Q8" s="175"/>
      <c r="R8" s="175"/>
      <c r="S8" s="175"/>
      <c r="T8" s="175"/>
      <c r="U8" s="175"/>
      <c r="V8" s="175"/>
      <c r="W8" s="175"/>
      <c r="X8" s="175"/>
      <c r="Y8" s="175"/>
      <c r="Z8" s="175"/>
      <c r="AA8" s="175"/>
      <c r="AB8" s="175"/>
      <c r="AC8" s="175"/>
      <c r="AD8" s="175"/>
      <c r="AE8" s="175"/>
      <c r="AF8" s="175"/>
      <c r="AG8" s="175"/>
      <c r="AH8" s="175"/>
      <c r="AI8" s="175"/>
      <c r="AJ8" s="175"/>
      <c r="AK8" s="175"/>
      <c r="AL8" s="175"/>
      <c r="AM8" s="175"/>
    </row>
    <row r="9" spans="1:39" ht="19.5" customHeight="1" x14ac:dyDescent="0.25">
      <c r="A9" s="175"/>
      <c r="B9" s="216" t="s">
        <v>207</v>
      </c>
      <c r="C9" s="216"/>
      <c r="D9" s="216"/>
      <c r="E9" s="216"/>
      <c r="F9" s="216"/>
      <c r="G9" s="216"/>
      <c r="H9" s="216"/>
      <c r="I9" s="216"/>
      <c r="J9" s="216"/>
      <c r="K9" s="175"/>
      <c r="L9" s="175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216" t="s">
        <v>208</v>
      </c>
      <c r="AI9" s="216"/>
      <c r="AJ9" s="216"/>
      <c r="AK9" s="79"/>
      <c r="AL9" s="79"/>
      <c r="AM9" s="79"/>
    </row>
    <row r="10" spans="1:39" ht="19.5" customHeight="1" x14ac:dyDescent="0.25">
      <c r="A10" s="79"/>
      <c r="B10" s="216" t="s">
        <v>209</v>
      </c>
      <c r="C10" s="216"/>
      <c r="D10" s="216"/>
      <c r="E10" s="216"/>
      <c r="F10" s="216"/>
      <c r="G10" s="216"/>
      <c r="H10" s="216"/>
      <c r="I10" s="216"/>
      <c r="J10" s="216"/>
      <c r="K10" s="79"/>
      <c r="L10" s="79"/>
      <c r="AH10" s="216" t="s">
        <v>212</v>
      </c>
      <c r="AI10" s="216"/>
      <c r="AJ10" s="216"/>
      <c r="AK10" s="216"/>
      <c r="AL10" s="216"/>
      <c r="AM10" s="79"/>
    </row>
    <row r="11" spans="1:39" ht="19.5" customHeight="1" x14ac:dyDescent="0.25">
      <c r="A11" s="79"/>
      <c r="B11" s="216" t="s">
        <v>210</v>
      </c>
      <c r="C11" s="216"/>
      <c r="D11" s="216"/>
      <c r="E11" s="216"/>
      <c r="F11" s="216"/>
      <c r="G11" s="216"/>
      <c r="H11" s="216"/>
      <c r="I11" s="216"/>
      <c r="J11" s="216"/>
      <c r="K11" s="216"/>
      <c r="L11" s="216"/>
      <c r="AH11" s="79" t="s">
        <v>82</v>
      </c>
      <c r="AI11" s="79"/>
      <c r="AJ11" s="79"/>
      <c r="AK11" s="79"/>
      <c r="AL11" s="79"/>
      <c r="AM11" s="79"/>
    </row>
    <row r="12" spans="1:39" ht="19.5" customHeight="1" x14ac:dyDescent="0.25">
      <c r="A12" s="79"/>
      <c r="B12" s="216" t="s">
        <v>149</v>
      </c>
      <c r="C12" s="216"/>
      <c r="D12" s="216"/>
      <c r="E12" s="216"/>
      <c r="F12" s="216"/>
      <c r="G12" s="216"/>
      <c r="H12" s="216"/>
      <c r="I12" s="216"/>
      <c r="J12" s="216"/>
      <c r="K12" s="176"/>
      <c r="L12" s="176"/>
      <c r="AH12" s="79" t="s">
        <v>211</v>
      </c>
      <c r="AI12" s="79"/>
      <c r="AJ12" s="79"/>
      <c r="AK12" s="79"/>
      <c r="AL12" s="79"/>
      <c r="AM12" s="79"/>
    </row>
    <row r="13" spans="1:39" ht="19.5" customHeight="1" x14ac:dyDescent="0.25">
      <c r="A13" s="79"/>
      <c r="B13" s="216" t="s">
        <v>211</v>
      </c>
      <c r="C13" s="216"/>
      <c r="D13" s="216"/>
      <c r="E13" s="216"/>
      <c r="F13" s="216"/>
      <c r="G13" s="216"/>
      <c r="H13" s="216"/>
      <c r="I13" s="216"/>
      <c r="J13" s="216"/>
      <c r="K13" s="79"/>
      <c r="L13" s="79"/>
      <c r="AH13" s="79"/>
      <c r="AI13" s="79"/>
      <c r="AJ13" s="79"/>
      <c r="AK13" s="79"/>
      <c r="AL13" s="79"/>
      <c r="AM13" s="79"/>
    </row>
    <row r="14" spans="1:39" ht="19.5" customHeight="1" x14ac:dyDescent="0.25">
      <c r="A14" s="79"/>
      <c r="B14" s="176"/>
      <c r="C14" s="176"/>
      <c r="D14" s="176"/>
      <c r="E14" s="176"/>
      <c r="F14" s="176"/>
      <c r="G14" s="176"/>
      <c r="H14" s="176"/>
      <c r="I14" s="176"/>
      <c r="J14" s="176"/>
      <c r="AH14" s="79"/>
      <c r="AI14" s="79"/>
      <c r="AJ14" s="79"/>
      <c r="AK14" s="79"/>
      <c r="AL14" s="79"/>
      <c r="AM14" s="79"/>
    </row>
    <row r="15" spans="1:39" ht="19.5" customHeight="1" x14ac:dyDescent="0.25">
      <c r="A15" s="79"/>
      <c r="B15" s="176"/>
      <c r="C15" s="176"/>
      <c r="D15" s="176"/>
      <c r="E15" s="176"/>
      <c r="F15" s="176"/>
      <c r="G15" s="176"/>
      <c r="H15" s="176"/>
      <c r="I15" s="176"/>
      <c r="J15" s="176"/>
      <c r="AH15" s="79"/>
      <c r="AI15" s="79"/>
      <c r="AJ15" s="79"/>
      <c r="AK15" s="79"/>
      <c r="AL15" s="79"/>
      <c r="AM15" s="79"/>
    </row>
    <row r="16" spans="1:39" ht="19.5" customHeight="1" x14ac:dyDescent="0.25">
      <c r="A16" s="79"/>
      <c r="B16" s="176"/>
      <c r="C16" s="176"/>
      <c r="D16" s="176"/>
      <c r="E16" s="176"/>
      <c r="F16" s="176"/>
      <c r="G16" s="176"/>
      <c r="H16" s="176"/>
      <c r="I16" s="176"/>
      <c r="J16" s="176"/>
      <c r="AH16" s="79"/>
      <c r="AI16" s="79"/>
      <c r="AJ16" s="79"/>
      <c r="AK16" s="79"/>
      <c r="AL16" s="79"/>
      <c r="AM16" s="79"/>
    </row>
    <row r="17" spans="1:39" ht="19.5" customHeight="1" x14ac:dyDescent="0.25">
      <c r="A17" s="79"/>
      <c r="I17" s="339" t="s">
        <v>213</v>
      </c>
      <c r="J17" s="339"/>
      <c r="K17" s="339"/>
      <c r="L17" s="339"/>
      <c r="M17" s="339"/>
      <c r="N17" s="339"/>
      <c r="O17" s="339"/>
      <c r="P17" s="339"/>
      <c r="Q17" s="339"/>
      <c r="R17" s="339"/>
      <c r="S17" s="339"/>
      <c r="T17" s="339"/>
      <c r="U17" s="339"/>
      <c r="V17" s="339"/>
      <c r="W17" s="339"/>
      <c r="X17" s="339"/>
      <c r="Y17" s="339"/>
      <c r="Z17" s="339"/>
      <c r="AA17" s="339"/>
      <c r="AB17" s="339"/>
      <c r="AC17" s="339"/>
      <c r="AD17" s="339"/>
      <c r="AE17" s="339"/>
      <c r="AF17" s="339"/>
      <c r="AG17" s="339"/>
      <c r="AH17" s="79"/>
      <c r="AI17" s="79"/>
      <c r="AJ17" s="79"/>
      <c r="AK17" s="79"/>
      <c r="AL17" s="79"/>
      <c r="AM17" s="176"/>
    </row>
    <row r="18" spans="1:39" ht="19.5" customHeight="1" x14ac:dyDescent="0.25">
      <c r="A18" s="79"/>
      <c r="B18" s="79"/>
      <c r="C18" s="79"/>
      <c r="D18" s="79"/>
      <c r="E18" s="79"/>
      <c r="F18" s="79"/>
      <c r="G18" s="79"/>
      <c r="H18" s="79"/>
      <c r="I18" s="338" t="s">
        <v>214</v>
      </c>
      <c r="J18" s="338"/>
      <c r="K18" s="338"/>
      <c r="L18" s="338"/>
      <c r="M18" s="338"/>
      <c r="N18" s="338"/>
      <c r="O18" s="338"/>
      <c r="P18" s="338"/>
      <c r="Q18" s="338"/>
      <c r="R18" s="338"/>
      <c r="S18" s="338"/>
      <c r="T18" s="338"/>
      <c r="U18" s="338"/>
      <c r="V18" s="338"/>
      <c r="W18" s="338"/>
      <c r="X18" s="338"/>
      <c r="Y18" s="338"/>
      <c r="Z18" s="338"/>
      <c r="AA18" s="338"/>
      <c r="AB18" s="338"/>
      <c r="AC18" s="338"/>
      <c r="AD18" s="338"/>
      <c r="AE18" s="338"/>
      <c r="AF18" s="338"/>
      <c r="AG18" s="338"/>
      <c r="AH18" s="79"/>
      <c r="AI18" s="79"/>
      <c r="AJ18" s="79"/>
      <c r="AK18" s="79"/>
      <c r="AL18" s="79"/>
      <c r="AM18" s="176"/>
    </row>
    <row r="19" spans="1:39" ht="19.5" customHeight="1" x14ac:dyDescent="0.25">
      <c r="A19" s="79"/>
      <c r="B19" s="79"/>
      <c r="C19" s="79"/>
      <c r="D19" s="79"/>
      <c r="E19" s="79"/>
      <c r="F19" s="79"/>
      <c r="G19" s="79"/>
      <c r="H19" s="79"/>
      <c r="I19" s="339" t="s">
        <v>215</v>
      </c>
      <c r="J19" s="339"/>
      <c r="K19" s="339"/>
      <c r="L19" s="339"/>
      <c r="M19" s="339"/>
      <c r="N19" s="339"/>
      <c r="O19" s="339"/>
      <c r="P19" s="339"/>
      <c r="Q19" s="339"/>
      <c r="R19" s="339"/>
      <c r="S19" s="339"/>
      <c r="T19" s="339"/>
      <c r="U19" s="339"/>
      <c r="V19" s="339"/>
      <c r="W19" s="339"/>
      <c r="X19" s="339"/>
      <c r="Y19" s="339"/>
      <c r="Z19" s="339"/>
      <c r="AA19" s="339"/>
      <c r="AB19" s="339"/>
      <c r="AC19" s="339"/>
      <c r="AD19" s="339"/>
      <c r="AE19" s="339"/>
      <c r="AF19" s="339"/>
      <c r="AG19" s="339"/>
      <c r="AH19" s="79"/>
      <c r="AI19" s="79"/>
      <c r="AJ19" s="79"/>
      <c r="AK19" s="79"/>
      <c r="AL19" s="79"/>
      <c r="AM19" s="176"/>
    </row>
    <row r="20" spans="1:39" ht="19.5" customHeight="1" x14ac:dyDescent="0.25">
      <c r="A20" s="83"/>
      <c r="B20" s="83"/>
      <c r="C20" s="83"/>
      <c r="D20" s="83"/>
      <c r="E20" s="83"/>
      <c r="F20" s="83"/>
      <c r="G20" s="83"/>
      <c r="H20" s="83"/>
      <c r="I20" s="215" t="s">
        <v>216</v>
      </c>
      <c r="J20" s="215"/>
      <c r="K20" s="215"/>
      <c r="L20" s="215"/>
      <c r="M20" s="215"/>
      <c r="N20" s="215"/>
      <c r="O20" s="215"/>
      <c r="P20" s="215"/>
      <c r="Q20" s="215"/>
      <c r="R20" s="215"/>
      <c r="S20" s="215"/>
      <c r="T20" s="215"/>
      <c r="U20" s="215"/>
      <c r="V20" s="215"/>
      <c r="W20" s="215"/>
      <c r="X20" s="215"/>
      <c r="Y20" s="215"/>
      <c r="Z20" s="215"/>
      <c r="AA20" s="215"/>
      <c r="AB20" s="215"/>
      <c r="AC20" s="215"/>
      <c r="AD20" s="215"/>
      <c r="AE20" s="215"/>
      <c r="AF20" s="215"/>
      <c r="AG20" s="215"/>
      <c r="AH20" s="83"/>
      <c r="AI20" s="83"/>
      <c r="AJ20" s="83"/>
      <c r="AK20" s="83"/>
      <c r="AL20" s="83"/>
      <c r="AM20" s="83"/>
    </row>
    <row r="21" spans="1:39" ht="19.5" customHeight="1" x14ac:dyDescent="0.25">
      <c r="I21" s="219" t="s">
        <v>217</v>
      </c>
      <c r="J21" s="219"/>
      <c r="K21" s="219"/>
      <c r="L21" s="219"/>
      <c r="M21" s="219"/>
      <c r="N21" s="219"/>
      <c r="O21" s="219"/>
      <c r="P21" s="219"/>
      <c r="Q21" s="219"/>
      <c r="R21" s="219"/>
      <c r="S21" s="219"/>
      <c r="T21" s="219"/>
      <c r="U21" s="219"/>
      <c r="V21" s="219"/>
      <c r="W21" s="219"/>
      <c r="X21" s="219"/>
      <c r="Y21" s="219"/>
      <c r="Z21" s="219"/>
      <c r="AA21" s="219"/>
      <c r="AB21" s="219"/>
      <c r="AC21" s="219"/>
      <c r="AD21" s="219"/>
      <c r="AE21" s="219"/>
      <c r="AF21" s="219"/>
      <c r="AG21" s="219"/>
    </row>
    <row r="22" spans="1:39" ht="19.5" customHeight="1" x14ac:dyDescent="0.25">
      <c r="I22" s="219" t="s">
        <v>218</v>
      </c>
      <c r="J22" s="219"/>
      <c r="K22" s="219"/>
      <c r="L22" s="219"/>
      <c r="M22" s="219"/>
      <c r="N22" s="219"/>
      <c r="O22" s="219"/>
      <c r="P22" s="219"/>
      <c r="Q22" s="219"/>
      <c r="R22" s="219"/>
      <c r="S22" s="219"/>
      <c r="T22" s="219"/>
      <c r="U22" s="219"/>
      <c r="V22" s="219"/>
      <c r="W22" s="219"/>
      <c r="X22" s="219"/>
      <c r="Y22" s="219"/>
      <c r="Z22" s="219"/>
      <c r="AA22" s="219"/>
      <c r="AB22" s="219"/>
      <c r="AC22" s="219"/>
      <c r="AD22" s="219"/>
      <c r="AE22" s="219"/>
      <c r="AF22" s="219"/>
      <c r="AG22" s="219"/>
    </row>
    <row r="23" spans="1:39" ht="19.5" customHeight="1" x14ac:dyDescent="0.25">
      <c r="I23" s="219" t="s">
        <v>219</v>
      </c>
      <c r="J23" s="219"/>
      <c r="K23" s="219"/>
      <c r="L23" s="219"/>
      <c r="M23" s="219"/>
      <c r="N23" s="219"/>
      <c r="O23" s="219"/>
      <c r="P23" s="219"/>
      <c r="Q23" s="219"/>
      <c r="R23" s="219"/>
      <c r="S23" s="219"/>
      <c r="T23" s="219"/>
      <c r="U23" s="219"/>
      <c r="V23" s="219"/>
      <c r="W23" s="219"/>
      <c r="X23" s="219"/>
      <c r="Y23" s="219"/>
      <c r="Z23" s="219"/>
      <c r="AA23" s="219"/>
      <c r="AB23" s="219"/>
      <c r="AC23" s="219"/>
      <c r="AD23" s="219"/>
      <c r="AE23" s="219"/>
      <c r="AF23" s="219"/>
      <c r="AG23" s="219"/>
    </row>
    <row r="24" spans="1:39" x14ac:dyDescent="0.25">
      <c r="I24" s="220" t="s">
        <v>220</v>
      </c>
      <c r="J24" s="220"/>
      <c r="K24" s="220"/>
      <c r="L24" s="220"/>
      <c r="M24" s="220"/>
      <c r="N24" s="220"/>
      <c r="O24" s="220"/>
      <c r="P24" s="220"/>
      <c r="Q24" s="220"/>
      <c r="R24" s="220"/>
      <c r="S24" s="220"/>
      <c r="T24" s="220"/>
      <c r="U24" s="220"/>
      <c r="V24" s="220"/>
      <c r="W24" s="220"/>
      <c r="X24" s="220"/>
      <c r="Y24" s="220"/>
      <c r="Z24" s="220"/>
      <c r="AA24" s="220"/>
      <c r="AB24" s="220"/>
      <c r="AC24" s="220"/>
      <c r="AD24" s="220"/>
      <c r="AE24" s="220"/>
      <c r="AF24" s="220"/>
      <c r="AG24" s="220"/>
    </row>
    <row r="25" spans="1:39" x14ac:dyDescent="0.25">
      <c r="I25" s="220" t="s">
        <v>221</v>
      </c>
      <c r="J25" s="220"/>
      <c r="K25" s="220"/>
      <c r="L25" s="220"/>
      <c r="M25" s="220"/>
      <c r="N25" s="220"/>
      <c r="O25" s="220"/>
      <c r="P25" s="220"/>
      <c r="Q25" s="220"/>
      <c r="R25" s="220"/>
      <c r="S25" s="220"/>
      <c r="T25" s="220"/>
      <c r="U25" s="220"/>
      <c r="V25" s="220"/>
      <c r="W25" s="220"/>
      <c r="X25" s="220"/>
      <c r="Y25" s="220"/>
      <c r="Z25" s="220"/>
      <c r="AA25" s="220"/>
      <c r="AB25" s="220"/>
      <c r="AC25" s="220"/>
      <c r="AD25" s="220"/>
      <c r="AE25" s="220"/>
      <c r="AF25" s="220"/>
      <c r="AG25" s="220"/>
    </row>
    <row r="26" spans="1:39" x14ac:dyDescent="0.25">
      <c r="S26" s="337" t="s">
        <v>222</v>
      </c>
      <c r="T26" s="337"/>
      <c r="U26" s="337"/>
      <c r="V26" s="337"/>
      <c r="W26" s="337"/>
    </row>
  </sheetData>
  <mergeCells count="19">
    <mergeCell ref="I18:AG18"/>
    <mergeCell ref="I19:AG19"/>
    <mergeCell ref="I20:AG20"/>
    <mergeCell ref="I21:AG21"/>
    <mergeCell ref="A4:AM4"/>
    <mergeCell ref="A5:AM5"/>
    <mergeCell ref="B9:J9"/>
    <mergeCell ref="B10:J10"/>
    <mergeCell ref="B12:J12"/>
    <mergeCell ref="AH9:AJ9"/>
    <mergeCell ref="AH10:AL10"/>
    <mergeCell ref="B11:L11"/>
    <mergeCell ref="B13:J13"/>
    <mergeCell ref="I17:AG17"/>
    <mergeCell ref="I22:AG22"/>
    <mergeCell ref="I23:AG23"/>
    <mergeCell ref="I24:AG24"/>
    <mergeCell ref="I25:AG25"/>
    <mergeCell ref="S26:W26"/>
  </mergeCells>
  <pageMargins left="0.38" right="0.37" top="0.74803149606299213" bottom="0.74803149606299213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BA30"/>
  <sheetViews>
    <sheetView view="pageBreakPreview" topLeftCell="B1" zoomScaleSheetLayoutView="100" workbookViewId="0">
      <selection activeCell="V22" sqref="V22:Z22"/>
    </sheetView>
  </sheetViews>
  <sheetFormatPr defaultRowHeight="15" x14ac:dyDescent="0.25"/>
  <cols>
    <col min="1" max="1" width="3.5703125" customWidth="1"/>
    <col min="2" max="2" width="4.7109375" customWidth="1"/>
    <col min="3" max="3" width="3.85546875" customWidth="1"/>
    <col min="4" max="4" width="3.140625" style="116" customWidth="1"/>
    <col min="5" max="5" width="3.5703125" customWidth="1"/>
    <col min="6" max="7" width="3.28515625" customWidth="1"/>
    <col min="8" max="8" width="3.42578125" customWidth="1"/>
    <col min="9" max="10" width="4.5703125" customWidth="1"/>
    <col min="11" max="11" width="3.5703125" customWidth="1"/>
    <col min="12" max="12" width="3.85546875" style="18" customWidth="1"/>
    <col min="13" max="13" width="3.7109375" style="18" customWidth="1"/>
    <col min="14" max="14" width="3.5703125" style="18" customWidth="1"/>
    <col min="15" max="15" width="3.42578125" style="18" customWidth="1"/>
    <col min="16" max="16" width="3.5703125" style="18" customWidth="1"/>
    <col min="17" max="17" width="3.42578125" style="18" customWidth="1"/>
    <col min="18" max="18" width="3.5703125" style="18" customWidth="1"/>
    <col min="19" max="19" width="3.42578125" style="18" customWidth="1"/>
    <col min="20" max="28" width="4.5703125" style="18" customWidth="1"/>
    <col min="29" max="29" width="3.42578125" customWidth="1"/>
    <col min="30" max="33" width="4.5703125" customWidth="1"/>
    <col min="34" max="34" width="4.140625" customWidth="1"/>
    <col min="35" max="35" width="3.42578125" customWidth="1"/>
    <col min="36" max="38" width="4.5703125" customWidth="1"/>
    <col min="39" max="39" width="4.7109375" customWidth="1"/>
    <col min="40" max="41" width="4.5703125" customWidth="1"/>
    <col min="42" max="42" width="4.42578125" customWidth="1"/>
    <col min="43" max="43" width="3.28515625" customWidth="1"/>
    <col min="44" max="44" width="5.85546875" customWidth="1"/>
    <col min="45" max="45" width="3.42578125" customWidth="1"/>
    <col min="46" max="47" width="3.140625" customWidth="1"/>
    <col min="48" max="48" width="3.5703125" customWidth="1"/>
    <col min="49" max="49" width="4.85546875" customWidth="1"/>
    <col min="50" max="50" width="3.140625" customWidth="1"/>
    <col min="51" max="52" width="3.42578125" customWidth="1"/>
    <col min="53" max="54" width="4.5703125" customWidth="1"/>
  </cols>
  <sheetData>
    <row r="4" spans="1:53" x14ac:dyDescent="0.25">
      <c r="K4" s="253" t="s">
        <v>223</v>
      </c>
      <c r="L4" s="253"/>
      <c r="M4" s="253"/>
      <c r="N4" s="253"/>
      <c r="O4" s="253"/>
      <c r="P4" s="253"/>
      <c r="Q4" s="253"/>
      <c r="R4" s="253"/>
      <c r="S4" s="253"/>
      <c r="T4" s="253"/>
      <c r="U4" s="253"/>
      <c r="V4" s="253"/>
      <c r="W4" s="253"/>
      <c r="X4" s="253"/>
      <c r="Y4" s="253"/>
      <c r="Z4" s="253"/>
      <c r="AA4" s="253"/>
      <c r="AB4" s="253"/>
      <c r="AC4" s="253"/>
      <c r="AD4" s="253"/>
      <c r="AE4" s="253"/>
      <c r="AF4" s="253"/>
      <c r="AG4" s="253"/>
      <c r="AH4" s="253"/>
      <c r="AI4" s="253"/>
      <c r="AJ4" s="253"/>
      <c r="AK4" s="253"/>
    </row>
    <row r="5" spans="1:53" ht="15.75" thickBot="1" x14ac:dyDescent="0.3">
      <c r="A5" s="252" t="s">
        <v>84</v>
      </c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2"/>
      <c r="X5" s="252"/>
      <c r="Y5" s="252"/>
      <c r="Z5" s="252"/>
      <c r="AA5" s="252"/>
      <c r="AB5" s="252"/>
      <c r="AC5" s="252"/>
      <c r="AD5" s="252"/>
      <c r="AE5" s="252"/>
      <c r="AF5" s="252"/>
      <c r="AG5" s="252"/>
      <c r="AH5" s="252"/>
      <c r="AI5" s="252"/>
      <c r="AJ5" s="252"/>
      <c r="AK5" s="252"/>
      <c r="AL5" s="252"/>
      <c r="AM5" s="252"/>
      <c r="AN5" s="252"/>
      <c r="AO5" s="252"/>
      <c r="AP5" s="252"/>
      <c r="AQ5" s="252"/>
      <c r="AR5" s="252"/>
      <c r="AS5" s="252"/>
      <c r="AT5" s="252"/>
      <c r="AU5" s="252"/>
      <c r="AV5" s="252"/>
      <c r="AW5" s="252"/>
      <c r="AX5" s="252"/>
      <c r="AY5" s="252"/>
      <c r="AZ5" s="252"/>
      <c r="BA5" s="252"/>
    </row>
    <row r="6" spans="1:53" ht="15.75" thickBot="1" x14ac:dyDescent="0.3">
      <c r="A6" s="267"/>
      <c r="B6" s="249" t="s">
        <v>85</v>
      </c>
      <c r="C6" s="249"/>
      <c r="D6" s="249"/>
      <c r="E6" s="250"/>
      <c r="F6" s="249" t="s">
        <v>86</v>
      </c>
      <c r="G6" s="249"/>
      <c r="H6" s="249"/>
      <c r="I6" s="249"/>
      <c r="J6" s="249"/>
      <c r="K6" s="248" t="s">
        <v>87</v>
      </c>
      <c r="L6" s="249"/>
      <c r="M6" s="249"/>
      <c r="N6" s="250"/>
      <c r="O6" s="249" t="s">
        <v>88</v>
      </c>
      <c r="P6" s="249"/>
      <c r="Q6" s="249"/>
      <c r="R6" s="249"/>
      <c r="S6" s="248" t="s">
        <v>89</v>
      </c>
      <c r="T6" s="249"/>
      <c r="U6" s="249"/>
      <c r="V6" s="249"/>
      <c r="W6" s="250"/>
      <c r="X6" s="249" t="s">
        <v>90</v>
      </c>
      <c r="Y6" s="249"/>
      <c r="Z6" s="249"/>
      <c r="AA6" s="249"/>
      <c r="AB6" s="228" t="s">
        <v>91</v>
      </c>
      <c r="AC6" s="244"/>
      <c r="AD6" s="244"/>
      <c r="AE6" s="229"/>
      <c r="AF6" s="249" t="s">
        <v>92</v>
      </c>
      <c r="AG6" s="249"/>
      <c r="AH6" s="249"/>
      <c r="AI6" s="249"/>
      <c r="AJ6" s="249"/>
      <c r="AK6" s="248" t="s">
        <v>93</v>
      </c>
      <c r="AL6" s="249"/>
      <c r="AM6" s="249"/>
      <c r="AN6" s="250"/>
      <c r="AO6" s="249" t="s">
        <v>94</v>
      </c>
      <c r="AP6" s="249"/>
      <c r="AQ6" s="249"/>
      <c r="AR6" s="249"/>
      <c r="AS6" s="245" t="s">
        <v>95</v>
      </c>
      <c r="AT6" s="246"/>
      <c r="AU6" s="246"/>
      <c r="AV6" s="246"/>
      <c r="AW6" s="247"/>
      <c r="AX6" s="248" t="s">
        <v>96</v>
      </c>
      <c r="AY6" s="249"/>
      <c r="AZ6" s="249"/>
      <c r="BA6" s="250"/>
    </row>
    <row r="7" spans="1:53" ht="15.75" thickBot="1" x14ac:dyDescent="0.3">
      <c r="A7" s="268"/>
      <c r="B7" s="84">
        <v>1</v>
      </c>
      <c r="C7" s="85">
        <v>2</v>
      </c>
      <c r="D7" s="85">
        <v>3</v>
      </c>
      <c r="E7" s="86">
        <v>4</v>
      </c>
      <c r="F7" s="87">
        <v>5</v>
      </c>
      <c r="G7" s="85">
        <v>6</v>
      </c>
      <c r="H7" s="85">
        <v>7</v>
      </c>
      <c r="I7" s="85">
        <v>8</v>
      </c>
      <c r="J7" s="88">
        <v>9</v>
      </c>
      <c r="K7" s="84">
        <v>10</v>
      </c>
      <c r="L7" s="85">
        <v>11</v>
      </c>
      <c r="M7" s="85">
        <v>12</v>
      </c>
      <c r="N7" s="86">
        <v>13</v>
      </c>
      <c r="O7" s="87">
        <v>14</v>
      </c>
      <c r="P7" s="85">
        <v>15</v>
      </c>
      <c r="Q7" s="85">
        <v>16</v>
      </c>
      <c r="R7" s="88">
        <v>17</v>
      </c>
      <c r="S7" s="84">
        <v>18</v>
      </c>
      <c r="T7" s="85">
        <v>19</v>
      </c>
      <c r="U7" s="85">
        <v>20</v>
      </c>
      <c r="V7" s="85">
        <v>21</v>
      </c>
      <c r="W7" s="86">
        <v>22</v>
      </c>
      <c r="X7" s="87">
        <v>23</v>
      </c>
      <c r="Y7" s="85">
        <v>24</v>
      </c>
      <c r="Z7" s="85">
        <v>25</v>
      </c>
      <c r="AA7" s="88">
        <v>26</v>
      </c>
      <c r="AB7" s="84">
        <v>27</v>
      </c>
      <c r="AC7" s="85">
        <v>28</v>
      </c>
      <c r="AD7" s="85">
        <v>29</v>
      </c>
      <c r="AE7" s="86">
        <v>30</v>
      </c>
      <c r="AF7" s="87">
        <v>31</v>
      </c>
      <c r="AG7" s="85">
        <v>32</v>
      </c>
      <c r="AH7" s="85">
        <v>33</v>
      </c>
      <c r="AI7" s="85">
        <v>34</v>
      </c>
      <c r="AJ7" s="88">
        <v>35</v>
      </c>
      <c r="AK7" s="84">
        <v>36</v>
      </c>
      <c r="AL7" s="85">
        <v>37</v>
      </c>
      <c r="AM7" s="85">
        <v>38</v>
      </c>
      <c r="AN7" s="86">
        <v>39</v>
      </c>
      <c r="AO7" s="87">
        <v>40</v>
      </c>
      <c r="AP7" s="85">
        <v>41</v>
      </c>
      <c r="AQ7" s="85">
        <v>42</v>
      </c>
      <c r="AR7" s="88">
        <v>43</v>
      </c>
      <c r="AS7" s="84">
        <v>44</v>
      </c>
      <c r="AT7" s="85">
        <v>45</v>
      </c>
      <c r="AU7" s="85">
        <v>46</v>
      </c>
      <c r="AV7" s="85">
        <v>47</v>
      </c>
      <c r="AW7" s="86">
        <v>48</v>
      </c>
      <c r="AX7" s="84">
        <v>49</v>
      </c>
      <c r="AY7" s="85">
        <v>50</v>
      </c>
      <c r="AZ7" s="85">
        <v>51</v>
      </c>
      <c r="BA7" s="86">
        <v>52</v>
      </c>
    </row>
    <row r="8" spans="1:53" x14ac:dyDescent="0.25">
      <c r="A8" s="268"/>
      <c r="B8" s="89">
        <v>1</v>
      </c>
      <c r="C8" s="90">
        <v>8</v>
      </c>
      <c r="D8" s="90">
        <v>15</v>
      </c>
      <c r="E8" s="91">
        <v>22</v>
      </c>
      <c r="F8" s="92">
        <v>29</v>
      </c>
      <c r="G8" s="90">
        <v>6</v>
      </c>
      <c r="H8" s="90">
        <v>13</v>
      </c>
      <c r="I8" s="90">
        <v>20</v>
      </c>
      <c r="J8" s="93">
        <v>27</v>
      </c>
      <c r="K8" s="89">
        <v>3</v>
      </c>
      <c r="L8" s="90">
        <v>10</v>
      </c>
      <c r="M8" s="90">
        <v>17</v>
      </c>
      <c r="N8" s="91">
        <v>24</v>
      </c>
      <c r="O8" s="92">
        <v>1</v>
      </c>
      <c r="P8" s="90">
        <v>8</v>
      </c>
      <c r="Q8" s="90">
        <v>15</v>
      </c>
      <c r="R8" s="93">
        <v>22</v>
      </c>
      <c r="S8" s="89">
        <v>29</v>
      </c>
      <c r="T8" s="90">
        <v>5</v>
      </c>
      <c r="U8" s="90">
        <v>12</v>
      </c>
      <c r="V8" s="90">
        <v>19</v>
      </c>
      <c r="W8" s="91">
        <v>26</v>
      </c>
      <c r="X8" s="92">
        <v>2</v>
      </c>
      <c r="Y8" s="90">
        <v>9</v>
      </c>
      <c r="Z8" s="90">
        <v>16</v>
      </c>
      <c r="AA8" s="93">
        <v>23</v>
      </c>
      <c r="AB8" s="89">
        <v>2</v>
      </c>
      <c r="AC8" s="90">
        <v>9</v>
      </c>
      <c r="AD8" s="90">
        <v>16</v>
      </c>
      <c r="AE8" s="91">
        <v>23</v>
      </c>
      <c r="AF8" s="92">
        <v>30</v>
      </c>
      <c r="AG8" s="90">
        <v>6</v>
      </c>
      <c r="AH8" s="90">
        <v>13</v>
      </c>
      <c r="AI8" s="90">
        <v>20</v>
      </c>
      <c r="AJ8" s="93">
        <v>27</v>
      </c>
      <c r="AK8" s="89">
        <v>4</v>
      </c>
      <c r="AL8" s="90">
        <v>11</v>
      </c>
      <c r="AM8" s="90">
        <v>18</v>
      </c>
      <c r="AN8" s="91">
        <v>25</v>
      </c>
      <c r="AO8" s="92">
        <v>1</v>
      </c>
      <c r="AP8" s="90">
        <v>8</v>
      </c>
      <c r="AQ8" s="90">
        <v>15</v>
      </c>
      <c r="AR8" s="93">
        <v>22</v>
      </c>
      <c r="AS8" s="89">
        <v>29</v>
      </c>
      <c r="AT8" s="90">
        <v>6</v>
      </c>
      <c r="AU8" s="90">
        <v>13</v>
      </c>
      <c r="AV8" s="90">
        <v>20</v>
      </c>
      <c r="AW8" s="91">
        <v>27</v>
      </c>
      <c r="AX8" s="89">
        <v>3</v>
      </c>
      <c r="AY8" s="90">
        <v>10</v>
      </c>
      <c r="AZ8" s="90">
        <v>17</v>
      </c>
      <c r="BA8" s="91">
        <v>24</v>
      </c>
    </row>
    <row r="9" spans="1:53" ht="15.75" thickBot="1" x14ac:dyDescent="0.3">
      <c r="A9" s="268"/>
      <c r="B9" s="94">
        <v>7</v>
      </c>
      <c r="C9" s="95">
        <v>14</v>
      </c>
      <c r="D9" s="95">
        <v>21</v>
      </c>
      <c r="E9" s="96">
        <v>28</v>
      </c>
      <c r="F9" s="101">
        <v>5</v>
      </c>
      <c r="G9" s="95">
        <v>12</v>
      </c>
      <c r="H9" s="95">
        <v>19</v>
      </c>
      <c r="I9" s="95">
        <v>26</v>
      </c>
      <c r="J9" s="102">
        <v>2</v>
      </c>
      <c r="K9" s="94">
        <v>9</v>
      </c>
      <c r="L9" s="95">
        <v>16</v>
      </c>
      <c r="M9" s="95">
        <v>23</v>
      </c>
      <c r="N9" s="96">
        <v>30</v>
      </c>
      <c r="O9" s="101">
        <v>7</v>
      </c>
      <c r="P9" s="95">
        <v>14</v>
      </c>
      <c r="Q9" s="95">
        <v>21</v>
      </c>
      <c r="R9" s="102">
        <v>28</v>
      </c>
      <c r="S9" s="94">
        <v>4</v>
      </c>
      <c r="T9" s="95">
        <v>11</v>
      </c>
      <c r="U9" s="95">
        <v>18</v>
      </c>
      <c r="V9" s="95">
        <v>25</v>
      </c>
      <c r="W9" s="96">
        <v>1</v>
      </c>
      <c r="X9" s="101">
        <v>8</v>
      </c>
      <c r="Y9" s="95">
        <v>15</v>
      </c>
      <c r="Z9" s="95">
        <v>22</v>
      </c>
      <c r="AA9" s="102">
        <v>1</v>
      </c>
      <c r="AB9" s="94">
        <v>8</v>
      </c>
      <c r="AC9" s="95">
        <v>15</v>
      </c>
      <c r="AD9" s="95">
        <v>22</v>
      </c>
      <c r="AE9" s="96">
        <v>29</v>
      </c>
      <c r="AF9" s="101">
        <v>5</v>
      </c>
      <c r="AG9" s="95">
        <v>12</v>
      </c>
      <c r="AH9" s="95">
        <v>19</v>
      </c>
      <c r="AI9" s="95">
        <v>26</v>
      </c>
      <c r="AJ9" s="102">
        <v>3</v>
      </c>
      <c r="AK9" s="94">
        <v>10</v>
      </c>
      <c r="AL9" s="95">
        <v>17</v>
      </c>
      <c r="AM9" s="95">
        <v>24</v>
      </c>
      <c r="AN9" s="96">
        <v>31</v>
      </c>
      <c r="AO9" s="101">
        <v>7</v>
      </c>
      <c r="AP9" s="95">
        <v>14</v>
      </c>
      <c r="AQ9" s="95">
        <v>21</v>
      </c>
      <c r="AR9" s="102">
        <v>28</v>
      </c>
      <c r="AS9" s="94">
        <v>5</v>
      </c>
      <c r="AT9" s="95">
        <v>12</v>
      </c>
      <c r="AU9" s="95">
        <v>19</v>
      </c>
      <c r="AV9" s="95">
        <v>26</v>
      </c>
      <c r="AW9" s="96">
        <v>2</v>
      </c>
      <c r="AX9" s="94">
        <v>9</v>
      </c>
      <c r="AY9" s="95">
        <v>16</v>
      </c>
      <c r="AZ9" s="95">
        <v>23</v>
      </c>
      <c r="BA9" s="96">
        <v>31</v>
      </c>
    </row>
    <row r="10" spans="1:53" ht="15.75" thickBot="1" x14ac:dyDescent="0.3">
      <c r="A10" s="98" t="s">
        <v>97</v>
      </c>
      <c r="B10" s="156"/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154"/>
      <c r="S10" s="154"/>
      <c r="T10" s="154"/>
      <c r="U10" s="154">
        <v>20</v>
      </c>
      <c r="V10" s="154" t="s">
        <v>61</v>
      </c>
      <c r="W10" s="154" t="s">
        <v>61</v>
      </c>
      <c r="X10" s="154"/>
      <c r="Y10" s="154"/>
      <c r="Z10" s="154"/>
      <c r="AA10" s="154"/>
      <c r="AB10" s="154"/>
      <c r="AC10" s="154"/>
      <c r="AD10" s="154"/>
      <c r="AE10" s="154"/>
      <c r="AF10" s="154"/>
      <c r="AG10" s="154"/>
      <c r="AH10" s="154"/>
      <c r="AI10" s="154"/>
      <c r="AJ10" s="154"/>
      <c r="AK10" s="154"/>
      <c r="AL10" s="154"/>
      <c r="AM10" s="154">
        <v>16</v>
      </c>
      <c r="AN10" s="154" t="s">
        <v>229</v>
      </c>
      <c r="AO10" s="154" t="s">
        <v>227</v>
      </c>
      <c r="AP10" s="154" t="s">
        <v>227</v>
      </c>
      <c r="AQ10" s="154" t="s">
        <v>228</v>
      </c>
      <c r="AR10" s="154" t="s">
        <v>228</v>
      </c>
      <c r="AS10" s="154" t="s">
        <v>61</v>
      </c>
      <c r="AT10" s="154" t="s">
        <v>61</v>
      </c>
      <c r="AU10" s="154" t="s">
        <v>61</v>
      </c>
      <c r="AV10" s="154" t="s">
        <v>61</v>
      </c>
      <c r="AW10" s="154" t="s">
        <v>61</v>
      </c>
      <c r="AX10" s="154" t="s">
        <v>61</v>
      </c>
      <c r="AY10" s="154" t="s">
        <v>61</v>
      </c>
      <c r="AZ10" s="154" t="s">
        <v>61</v>
      </c>
      <c r="BA10" s="154" t="s">
        <v>61</v>
      </c>
    </row>
    <row r="11" spans="1:53" ht="15.75" thickBot="1" x14ac:dyDescent="0.3">
      <c r="A11" s="98" t="s">
        <v>111</v>
      </c>
      <c r="B11" s="157"/>
      <c r="C11" s="155"/>
      <c r="D11" s="155"/>
      <c r="E11" s="155"/>
      <c r="F11" s="155"/>
      <c r="G11" s="155">
        <v>6</v>
      </c>
      <c r="H11" s="155" t="s">
        <v>226</v>
      </c>
      <c r="I11" s="155" t="s">
        <v>230</v>
      </c>
      <c r="J11" s="155" t="s">
        <v>230</v>
      </c>
      <c r="K11" s="155" t="s">
        <v>61</v>
      </c>
      <c r="L11" s="155" t="s">
        <v>61</v>
      </c>
      <c r="M11" s="155"/>
      <c r="N11" s="155"/>
      <c r="O11" s="155"/>
      <c r="P11" s="155"/>
      <c r="Q11" s="155"/>
      <c r="R11" s="155"/>
      <c r="S11" s="108"/>
      <c r="T11" s="155" t="s">
        <v>226</v>
      </c>
      <c r="U11" s="155" t="s">
        <v>230</v>
      </c>
      <c r="V11" s="155" t="s">
        <v>230</v>
      </c>
      <c r="W11" s="155" t="s">
        <v>226</v>
      </c>
      <c r="X11" s="155" t="s">
        <v>230</v>
      </c>
      <c r="Y11" s="155" t="s">
        <v>230</v>
      </c>
      <c r="Z11" s="155" t="s">
        <v>226</v>
      </c>
      <c r="AA11" s="155" t="s">
        <v>230</v>
      </c>
      <c r="AB11" s="155" t="s">
        <v>230</v>
      </c>
      <c r="AC11" s="158"/>
      <c r="AD11" s="158"/>
      <c r="AE11" s="159"/>
      <c r="AF11" s="160"/>
      <c r="AG11" s="161">
        <v>12</v>
      </c>
      <c r="AH11" s="155" t="s">
        <v>226</v>
      </c>
      <c r="AI11" s="155" t="s">
        <v>226</v>
      </c>
      <c r="AJ11" s="155" t="s">
        <v>230</v>
      </c>
      <c r="AK11" s="155" t="s">
        <v>230</v>
      </c>
      <c r="AL11" s="155" t="s">
        <v>230</v>
      </c>
      <c r="AM11" s="155" t="s">
        <v>230</v>
      </c>
      <c r="AN11" s="155" t="s">
        <v>230</v>
      </c>
      <c r="AO11" s="155" t="s">
        <v>230</v>
      </c>
      <c r="AP11" s="155" t="s">
        <v>100</v>
      </c>
      <c r="AQ11" s="154" t="s">
        <v>228</v>
      </c>
      <c r="AR11" s="155" t="s">
        <v>231</v>
      </c>
      <c r="AS11" s="154" t="s">
        <v>61</v>
      </c>
      <c r="AT11" s="154" t="s">
        <v>61</v>
      </c>
      <c r="AU11" s="154" t="s">
        <v>61</v>
      </c>
      <c r="AV11" s="154" t="s">
        <v>61</v>
      </c>
      <c r="AW11" s="154" t="s">
        <v>61</v>
      </c>
      <c r="AX11" s="154" t="s">
        <v>61</v>
      </c>
      <c r="AY11" s="154" t="s">
        <v>61</v>
      </c>
      <c r="AZ11" s="154" t="s">
        <v>61</v>
      </c>
      <c r="BA11" s="154" t="s">
        <v>61</v>
      </c>
    </row>
    <row r="12" spans="1:53" ht="15.75" thickBot="1" x14ac:dyDescent="0.3">
      <c r="A12" s="100" t="s">
        <v>112</v>
      </c>
      <c r="B12" s="157"/>
      <c r="C12" s="155"/>
      <c r="D12" s="155"/>
      <c r="E12" s="155"/>
      <c r="F12" s="155"/>
      <c r="G12" s="155">
        <v>6</v>
      </c>
      <c r="H12" s="155" t="s">
        <v>226</v>
      </c>
      <c r="I12" s="155" t="s">
        <v>230</v>
      </c>
      <c r="J12" s="155" t="s">
        <v>230</v>
      </c>
      <c r="K12" s="155" t="s">
        <v>61</v>
      </c>
      <c r="L12" s="155" t="s">
        <v>61</v>
      </c>
      <c r="M12" s="155"/>
      <c r="N12" s="155"/>
      <c r="O12" s="155"/>
      <c r="P12" s="155"/>
      <c r="Q12" s="155"/>
      <c r="R12" s="155">
        <v>6</v>
      </c>
      <c r="S12" s="155" t="s">
        <v>226</v>
      </c>
      <c r="T12" s="155" t="s">
        <v>230</v>
      </c>
      <c r="U12" s="155" t="s">
        <v>230</v>
      </c>
      <c r="V12" s="155" t="s">
        <v>230</v>
      </c>
      <c r="W12" s="155" t="s">
        <v>230</v>
      </c>
      <c r="X12" s="155" t="s">
        <v>226</v>
      </c>
      <c r="Y12" s="155" t="s">
        <v>230</v>
      </c>
      <c r="Z12" s="155" t="s">
        <v>230</v>
      </c>
      <c r="AA12" s="155" t="s">
        <v>230</v>
      </c>
      <c r="AB12" s="155" t="s">
        <v>230</v>
      </c>
      <c r="AC12" s="155" t="s">
        <v>226</v>
      </c>
      <c r="AD12" s="155" t="s">
        <v>230</v>
      </c>
      <c r="AE12" s="155" t="s">
        <v>230</v>
      </c>
      <c r="AF12" s="155" t="s">
        <v>230</v>
      </c>
      <c r="AG12" s="155" t="s">
        <v>230</v>
      </c>
      <c r="AH12" s="155" t="s">
        <v>226</v>
      </c>
      <c r="AI12" s="155" t="s">
        <v>226</v>
      </c>
      <c r="AJ12" s="155" t="s">
        <v>230</v>
      </c>
      <c r="AK12" s="155" t="s">
        <v>230</v>
      </c>
      <c r="AL12" s="155" t="s">
        <v>230</v>
      </c>
      <c r="AM12" s="155" t="s">
        <v>230</v>
      </c>
      <c r="AN12" s="155" t="s">
        <v>230</v>
      </c>
      <c r="AO12" s="155" t="s">
        <v>230</v>
      </c>
      <c r="AP12" s="155" t="s">
        <v>100</v>
      </c>
      <c r="AQ12" s="154" t="s">
        <v>228</v>
      </c>
      <c r="AR12" s="155" t="s">
        <v>231</v>
      </c>
      <c r="AS12" s="48"/>
      <c r="AT12" s="97"/>
      <c r="AU12" s="97"/>
      <c r="AV12" s="97"/>
      <c r="AW12" s="97"/>
      <c r="AX12" s="97"/>
      <c r="AY12" s="97"/>
      <c r="AZ12" s="97"/>
      <c r="BA12" s="97"/>
    </row>
    <row r="13" spans="1:53" ht="15.75" thickBot="1" x14ac:dyDescent="0.3">
      <c r="A13" s="81"/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81"/>
      <c r="AU13" s="81"/>
      <c r="AV13" s="81"/>
      <c r="AW13" s="81"/>
      <c r="AX13" s="81"/>
      <c r="AY13" s="81"/>
      <c r="AZ13" s="81"/>
      <c r="BA13" s="81"/>
    </row>
    <row r="14" spans="1:53" ht="15.75" thickBot="1" x14ac:dyDescent="0.3">
      <c r="A14" s="81"/>
      <c r="B14" s="104"/>
      <c r="C14" s="81"/>
      <c r="D14" s="251" t="s">
        <v>234</v>
      </c>
      <c r="E14" s="251"/>
      <c r="F14" s="251"/>
      <c r="G14" s="251"/>
      <c r="H14" s="251"/>
      <c r="I14" s="251"/>
      <c r="J14" s="251"/>
      <c r="K14" s="81"/>
      <c r="L14" s="81"/>
      <c r="M14" s="81"/>
      <c r="N14" s="98" t="s">
        <v>100</v>
      </c>
      <c r="P14" s="81" t="s">
        <v>106</v>
      </c>
      <c r="Q14" s="81"/>
      <c r="R14" s="81"/>
      <c r="S14" s="81"/>
      <c r="T14" s="81"/>
      <c r="U14" s="81"/>
      <c r="V14" s="81"/>
      <c r="W14" s="81"/>
      <c r="X14" s="81"/>
      <c r="Y14" s="81"/>
      <c r="Z14" s="98" t="s">
        <v>61</v>
      </c>
      <c r="AA14" s="81" t="s">
        <v>233</v>
      </c>
      <c r="AB14" s="81"/>
      <c r="AC14" s="81"/>
      <c r="AD14" s="81"/>
      <c r="AE14" s="81"/>
      <c r="AF14" s="177"/>
      <c r="AG14" s="177"/>
      <c r="AH14" s="104" t="s">
        <v>226</v>
      </c>
      <c r="AI14" s="99"/>
      <c r="AJ14" s="81" t="s">
        <v>225</v>
      </c>
      <c r="AK14" s="81"/>
      <c r="AL14" s="81"/>
      <c r="AM14" s="81"/>
      <c r="AN14" s="81"/>
      <c r="AO14" s="81"/>
      <c r="AP14" s="81"/>
      <c r="AQ14" s="177"/>
      <c r="AR14" s="177"/>
      <c r="AS14" s="177"/>
      <c r="AT14" s="177"/>
      <c r="AU14" s="177"/>
      <c r="AV14" s="177"/>
      <c r="AW14" s="177"/>
      <c r="AX14" s="177"/>
      <c r="AY14" s="81"/>
      <c r="AZ14" s="81"/>
      <c r="BA14" s="81"/>
    </row>
    <row r="15" spans="1:53" ht="15.75" thickBot="1" x14ac:dyDescent="0.3">
      <c r="A15" s="81"/>
      <c r="B15" s="105" t="s">
        <v>229</v>
      </c>
      <c r="D15" s="273" t="s">
        <v>235</v>
      </c>
      <c r="E15" s="273"/>
      <c r="F15" s="273"/>
      <c r="G15" s="273"/>
      <c r="H15" s="273"/>
      <c r="I15" s="273"/>
      <c r="K15" s="81"/>
      <c r="L15" s="81"/>
      <c r="M15" s="81"/>
      <c r="N15" s="104" t="s">
        <v>228</v>
      </c>
      <c r="O15"/>
      <c r="P15" s="81" t="s">
        <v>203</v>
      </c>
      <c r="Q15" s="81"/>
      <c r="R15" s="81"/>
      <c r="S15" s="81"/>
      <c r="T15" s="81"/>
      <c r="U15" s="81"/>
      <c r="V15" s="81"/>
      <c r="W15" s="81"/>
      <c r="X15" s="79"/>
      <c r="Y15" s="81"/>
      <c r="Z15" s="98" t="s">
        <v>231</v>
      </c>
      <c r="AA15" s="81" t="s">
        <v>204</v>
      </c>
      <c r="AB15" s="81"/>
      <c r="AC15" s="81"/>
      <c r="AD15" s="81"/>
      <c r="AE15" s="81"/>
      <c r="AF15" s="177"/>
      <c r="AG15" s="177"/>
      <c r="AH15" s="104" t="s">
        <v>230</v>
      </c>
      <c r="AI15" s="81"/>
      <c r="AJ15" s="251" t="s">
        <v>232</v>
      </c>
      <c r="AK15" s="251"/>
      <c r="AL15" s="251"/>
      <c r="AM15" s="251"/>
      <c r="AN15" s="251"/>
      <c r="AO15" s="251"/>
      <c r="AP15" s="251"/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81"/>
    </row>
    <row r="16" spans="1:53" x14ac:dyDescent="0.25">
      <c r="A16" s="81"/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79"/>
      <c r="Y16" s="81"/>
      <c r="Z16" s="251"/>
      <c r="AA16" s="251"/>
      <c r="AB16" s="251"/>
      <c r="AC16" s="251"/>
      <c r="AD16" s="251"/>
      <c r="AE16" s="251"/>
      <c r="AF16" s="251"/>
      <c r="AG16" s="251"/>
      <c r="AH16" s="251"/>
      <c r="AI16" s="251"/>
      <c r="AJ16" s="251"/>
      <c r="AK16" s="251"/>
      <c r="AL16" s="81"/>
      <c r="AM16" s="81"/>
      <c r="AN16" s="81"/>
      <c r="AO16" s="81"/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81"/>
      <c r="BA16" s="81"/>
    </row>
    <row r="17" spans="1:53" x14ac:dyDescent="0.25">
      <c r="A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79"/>
      <c r="Y17" s="81"/>
      <c r="Z17" s="251"/>
      <c r="AA17" s="251"/>
      <c r="AB17" s="251"/>
      <c r="AC17" s="251"/>
      <c r="AD17" s="251"/>
      <c r="AE17" s="251"/>
      <c r="AF17" s="251"/>
      <c r="AG17" s="251"/>
      <c r="AH17" s="251"/>
      <c r="AI17" s="251"/>
      <c r="AJ17" s="251"/>
      <c r="AK17" s="251"/>
      <c r="AL17" s="81"/>
      <c r="AM17" s="79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</row>
    <row r="18" spans="1:53" x14ac:dyDescent="0.25">
      <c r="A18" s="81"/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81"/>
      <c r="T18" s="81" t="s">
        <v>52</v>
      </c>
      <c r="U18" s="81"/>
      <c r="V18" s="81"/>
      <c r="W18" s="81"/>
      <c r="X18" s="81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99"/>
      <c r="AJ18" s="99"/>
      <c r="AK18" s="99"/>
      <c r="AL18" s="81"/>
      <c r="AM18" s="81"/>
      <c r="AN18" s="81"/>
      <c r="AO18" s="81"/>
      <c r="AP18" s="81"/>
      <c r="AQ18" s="81"/>
      <c r="AR18" s="81"/>
      <c r="AS18" s="81"/>
      <c r="AT18" s="81"/>
      <c r="AU18" s="81"/>
      <c r="AV18" s="81"/>
      <c r="AW18" s="81"/>
      <c r="AX18" s="81"/>
      <c r="AY18" s="81"/>
      <c r="AZ18" s="81"/>
      <c r="BA18" s="81"/>
    </row>
    <row r="19" spans="1:53" x14ac:dyDescent="0.25">
      <c r="A19" s="81"/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79" t="s">
        <v>224</v>
      </c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79"/>
      <c r="AK19" s="79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1"/>
      <c r="AY19" s="81"/>
      <c r="AZ19" s="81"/>
      <c r="BA19" s="81"/>
    </row>
    <row r="20" spans="1:53" ht="15.75" thickBot="1" x14ac:dyDescent="0.3">
      <c r="A20" s="81"/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</row>
    <row r="21" spans="1:53" ht="30" customHeight="1" thickBot="1" x14ac:dyDescent="0.3">
      <c r="A21" s="248" t="s">
        <v>105</v>
      </c>
      <c r="B21" s="249"/>
      <c r="C21" s="249"/>
      <c r="D21" s="249"/>
      <c r="E21" s="269" t="s">
        <v>234</v>
      </c>
      <c r="F21" s="270"/>
      <c r="G21" s="270"/>
      <c r="H21" s="270"/>
      <c r="I21" s="270"/>
      <c r="J21" s="270"/>
      <c r="K21" s="271"/>
      <c r="L21" s="269" t="s">
        <v>203</v>
      </c>
      <c r="M21" s="270"/>
      <c r="N21" s="270"/>
      <c r="O21" s="272"/>
      <c r="P21" s="244" t="s">
        <v>236</v>
      </c>
      <c r="Q21" s="244"/>
      <c r="R21" s="244"/>
      <c r="S21" s="244"/>
      <c r="T21" s="244"/>
      <c r="U21" s="244"/>
      <c r="V21" s="244"/>
      <c r="W21" s="244"/>
      <c r="X21" s="244"/>
      <c r="Y21" s="244"/>
      <c r="Z21" s="229"/>
      <c r="AA21" s="274" t="s">
        <v>239</v>
      </c>
      <c r="AB21" s="275"/>
      <c r="AC21" s="275"/>
      <c r="AD21" s="276"/>
      <c r="AE21" s="274" t="s">
        <v>106</v>
      </c>
      <c r="AF21" s="275"/>
      <c r="AG21" s="276"/>
      <c r="AH21" s="257" t="s">
        <v>233</v>
      </c>
      <c r="AI21" s="231"/>
      <c r="AJ21" s="232"/>
      <c r="AK21" s="257" t="s">
        <v>240</v>
      </c>
      <c r="AL21" s="231"/>
      <c r="AM21" s="232"/>
      <c r="AN21" s="77"/>
      <c r="AO21" s="77"/>
      <c r="AP21" s="77"/>
      <c r="AQ21" s="77"/>
      <c r="AR21" s="77"/>
      <c r="AS21" s="77"/>
      <c r="AT21" s="77"/>
      <c r="AU21" s="173"/>
      <c r="AV21" s="174"/>
      <c r="AW21" s="174"/>
      <c r="AX21" s="174"/>
      <c r="AY21" s="174"/>
      <c r="AZ21" s="81"/>
      <c r="BA21" s="81"/>
    </row>
    <row r="22" spans="1:53" ht="16.5" customHeight="1" thickBot="1" x14ac:dyDescent="0.3">
      <c r="A22" s="254"/>
      <c r="B22" s="255"/>
      <c r="C22" s="255"/>
      <c r="D22" s="256"/>
      <c r="E22" s="261" t="s">
        <v>107</v>
      </c>
      <c r="F22" s="262"/>
      <c r="G22" s="263"/>
      <c r="H22" s="261" t="s">
        <v>108</v>
      </c>
      <c r="I22" s="262"/>
      <c r="J22" s="262" t="s">
        <v>119</v>
      </c>
      <c r="K22" s="263"/>
      <c r="L22" s="261"/>
      <c r="M22" s="262"/>
      <c r="N22" s="262"/>
      <c r="O22" s="263"/>
      <c r="P22" s="264" t="s">
        <v>237</v>
      </c>
      <c r="Q22" s="265"/>
      <c r="R22" s="265"/>
      <c r="S22" s="265"/>
      <c r="T22" s="265"/>
      <c r="U22" s="266"/>
      <c r="V22" s="262" t="s">
        <v>238</v>
      </c>
      <c r="W22" s="262"/>
      <c r="X22" s="262"/>
      <c r="Y22" s="262"/>
      <c r="Z22" s="263"/>
      <c r="AA22" s="277"/>
      <c r="AB22" s="278"/>
      <c r="AC22" s="278"/>
      <c r="AD22" s="279"/>
      <c r="AE22" s="277"/>
      <c r="AF22" s="278"/>
      <c r="AG22" s="279"/>
      <c r="AH22" s="258"/>
      <c r="AI22" s="259"/>
      <c r="AJ22" s="260"/>
      <c r="AK22" s="258"/>
      <c r="AL22" s="259"/>
      <c r="AM22" s="260"/>
      <c r="AN22" s="77"/>
      <c r="AO22" s="77"/>
      <c r="AP22" s="77"/>
      <c r="AQ22" s="77"/>
      <c r="AR22" s="77"/>
      <c r="AS22" s="77"/>
      <c r="AT22" s="77"/>
      <c r="AU22" s="173"/>
      <c r="AV22" s="174"/>
      <c r="AW22" s="174"/>
      <c r="AX22" s="174"/>
      <c r="AY22" s="174"/>
      <c r="AZ22" s="81"/>
      <c r="BA22" s="81"/>
    </row>
    <row r="23" spans="1:53" ht="15.75" thickBot="1" x14ac:dyDescent="0.3">
      <c r="A23" s="241" t="s">
        <v>97</v>
      </c>
      <c r="B23" s="242"/>
      <c r="C23" s="242"/>
      <c r="D23" s="243"/>
      <c r="E23" s="238">
        <v>36</v>
      </c>
      <c r="F23" s="239"/>
      <c r="G23" s="239"/>
      <c r="H23" s="233">
        <f>E23*36</f>
        <v>1296</v>
      </c>
      <c r="I23" s="234"/>
      <c r="J23" s="244">
        <f>H23/24</f>
        <v>54</v>
      </c>
      <c r="K23" s="229"/>
      <c r="L23" s="228">
        <v>2</v>
      </c>
      <c r="M23" s="244"/>
      <c r="N23" s="244"/>
      <c r="O23" s="229"/>
      <c r="P23" s="238">
        <v>2</v>
      </c>
      <c r="Q23" s="239"/>
      <c r="R23" s="239"/>
      <c r="S23" s="239"/>
      <c r="T23" s="239"/>
      <c r="U23" s="240"/>
      <c r="V23" s="238">
        <v>0</v>
      </c>
      <c r="W23" s="239"/>
      <c r="X23" s="239"/>
      <c r="Y23" s="239"/>
      <c r="Z23" s="240"/>
      <c r="AA23" s="238">
        <v>0</v>
      </c>
      <c r="AB23" s="239"/>
      <c r="AC23" s="239"/>
      <c r="AD23" s="240"/>
      <c r="AE23" s="238">
        <v>1</v>
      </c>
      <c r="AF23" s="239"/>
      <c r="AG23" s="240"/>
      <c r="AH23" s="230">
        <v>11</v>
      </c>
      <c r="AI23" s="231"/>
      <c r="AJ23" s="232"/>
      <c r="AK23" s="230">
        <f>E23+L23+P23+V23+AA23+AE23+AH23</f>
        <v>52</v>
      </c>
      <c r="AL23" s="231"/>
      <c r="AM23" s="232"/>
      <c r="AN23" s="77"/>
      <c r="AO23" s="77"/>
      <c r="AP23" s="77"/>
      <c r="AQ23" s="77"/>
      <c r="AR23" s="77"/>
      <c r="AS23" s="150"/>
      <c r="AT23" s="77"/>
      <c r="AU23" s="173"/>
      <c r="AV23" s="174"/>
      <c r="AW23" s="174"/>
      <c r="AX23" s="174"/>
      <c r="AY23" s="174"/>
      <c r="AZ23" s="81"/>
      <c r="BA23" s="81"/>
    </row>
    <row r="24" spans="1:53" ht="15.75" thickBot="1" x14ac:dyDescent="0.3">
      <c r="A24" s="241" t="s">
        <v>111</v>
      </c>
      <c r="B24" s="242"/>
      <c r="C24" s="242"/>
      <c r="D24" s="243"/>
      <c r="E24" s="238">
        <v>18</v>
      </c>
      <c r="F24" s="239"/>
      <c r="G24" s="239"/>
      <c r="H24" s="233">
        <f>E24*36</f>
        <v>648</v>
      </c>
      <c r="I24" s="234"/>
      <c r="J24" s="244">
        <f>H24/24</f>
        <v>27</v>
      </c>
      <c r="K24" s="229"/>
      <c r="L24" s="228">
        <v>1</v>
      </c>
      <c r="M24" s="244"/>
      <c r="N24" s="244"/>
      <c r="O24" s="229"/>
      <c r="P24" s="238">
        <v>6</v>
      </c>
      <c r="Q24" s="239"/>
      <c r="R24" s="239"/>
      <c r="S24" s="239"/>
      <c r="T24" s="239"/>
      <c r="U24" s="240"/>
      <c r="V24" s="235">
        <v>14</v>
      </c>
      <c r="W24" s="236"/>
      <c r="X24" s="236"/>
      <c r="Y24" s="236"/>
      <c r="Z24" s="237"/>
      <c r="AA24" s="238">
        <v>1</v>
      </c>
      <c r="AB24" s="239"/>
      <c r="AC24" s="239"/>
      <c r="AD24" s="240"/>
      <c r="AE24" s="238">
        <v>1</v>
      </c>
      <c r="AF24" s="239"/>
      <c r="AG24" s="240"/>
      <c r="AH24" s="230">
        <v>11</v>
      </c>
      <c r="AI24" s="231"/>
      <c r="AJ24" s="232"/>
      <c r="AK24" s="230">
        <f>E24+L24+P24+V24+AA24+AE24+AH24</f>
        <v>52</v>
      </c>
      <c r="AL24" s="231"/>
      <c r="AM24" s="232"/>
      <c r="AN24" s="77"/>
      <c r="AO24" s="77"/>
      <c r="AP24" s="77"/>
      <c r="AQ24" s="77"/>
      <c r="AR24" s="77"/>
      <c r="AS24" s="77"/>
      <c r="AT24" s="77"/>
      <c r="AU24" s="173"/>
      <c r="AV24" s="174"/>
      <c r="AW24" s="174"/>
      <c r="AX24" s="174"/>
      <c r="AY24" s="174"/>
      <c r="AZ24" s="81"/>
      <c r="BA24" s="81"/>
    </row>
    <row r="25" spans="1:53" ht="15.75" thickBot="1" x14ac:dyDescent="0.3">
      <c r="A25" s="241" t="s">
        <v>112</v>
      </c>
      <c r="B25" s="242"/>
      <c r="C25" s="242"/>
      <c r="D25" s="243"/>
      <c r="E25" s="238">
        <v>12</v>
      </c>
      <c r="F25" s="239"/>
      <c r="G25" s="239"/>
      <c r="H25" s="233">
        <f>E25*36</f>
        <v>432</v>
      </c>
      <c r="I25" s="234"/>
      <c r="J25" s="244">
        <f>H25/24</f>
        <v>18</v>
      </c>
      <c r="K25" s="229"/>
      <c r="L25" s="238">
        <v>1</v>
      </c>
      <c r="M25" s="239"/>
      <c r="N25" s="239"/>
      <c r="O25" s="240"/>
      <c r="P25" s="238">
        <v>6</v>
      </c>
      <c r="Q25" s="239"/>
      <c r="R25" s="239"/>
      <c r="S25" s="239"/>
      <c r="T25" s="239"/>
      <c r="U25" s="240"/>
      <c r="V25" s="235">
        <v>20</v>
      </c>
      <c r="W25" s="236"/>
      <c r="X25" s="236"/>
      <c r="Y25" s="236"/>
      <c r="Z25" s="237"/>
      <c r="AA25" s="238">
        <v>1</v>
      </c>
      <c r="AB25" s="239"/>
      <c r="AC25" s="239"/>
      <c r="AD25" s="240"/>
      <c r="AE25" s="238">
        <v>1</v>
      </c>
      <c r="AF25" s="239"/>
      <c r="AG25" s="240"/>
      <c r="AH25" s="230">
        <v>2</v>
      </c>
      <c r="AI25" s="231"/>
      <c r="AJ25" s="232"/>
      <c r="AK25" s="230">
        <f>E25+L25+P25+V25+AA25+AE25+AH25</f>
        <v>43</v>
      </c>
      <c r="AL25" s="231"/>
      <c r="AM25" s="232"/>
      <c r="AN25" s="77"/>
      <c r="AO25" s="77"/>
      <c r="AP25" s="77"/>
      <c r="AQ25" s="77"/>
      <c r="AR25" s="77"/>
      <c r="AS25" s="77"/>
      <c r="AT25" s="77"/>
      <c r="AU25" s="173"/>
      <c r="AV25" s="174"/>
      <c r="AW25" s="174"/>
      <c r="AX25" s="174"/>
      <c r="AY25" s="174"/>
      <c r="AZ25" s="81"/>
      <c r="BA25" s="81"/>
    </row>
    <row r="26" spans="1:53" ht="15.75" thickBot="1" x14ac:dyDescent="0.3">
      <c r="A26" s="222" t="s">
        <v>6</v>
      </c>
      <c r="B26" s="223"/>
      <c r="C26" s="223"/>
      <c r="D26" s="224"/>
      <c r="E26" s="222">
        <f>E23+E24+E25</f>
        <v>66</v>
      </c>
      <c r="F26" s="223"/>
      <c r="G26" s="223"/>
      <c r="H26" s="228">
        <f>H23+H24+H25</f>
        <v>2376</v>
      </c>
      <c r="I26" s="229"/>
      <c r="J26" s="228">
        <f>J23+J24+J25</f>
        <v>99</v>
      </c>
      <c r="K26" s="229"/>
      <c r="L26" s="222">
        <f>L23+L24+L25</f>
        <v>4</v>
      </c>
      <c r="M26" s="223"/>
      <c r="N26" s="223"/>
      <c r="O26" s="224"/>
      <c r="P26" s="222">
        <f>P23+P24+P25</f>
        <v>14</v>
      </c>
      <c r="Q26" s="223"/>
      <c r="R26" s="223"/>
      <c r="S26" s="223"/>
      <c r="T26" s="223"/>
      <c r="U26" s="224"/>
      <c r="V26" s="225">
        <f>V23+V24+V25</f>
        <v>34</v>
      </c>
      <c r="W26" s="226"/>
      <c r="X26" s="226"/>
      <c r="Y26" s="226"/>
      <c r="Z26" s="227"/>
      <c r="AA26" s="222">
        <f>AA23+AA24+AA25</f>
        <v>2</v>
      </c>
      <c r="AB26" s="223"/>
      <c r="AC26" s="223"/>
      <c r="AD26" s="224"/>
      <c r="AE26" s="222">
        <f>AE23+AE24+AE25</f>
        <v>3</v>
      </c>
      <c r="AF26" s="223"/>
      <c r="AG26" s="224"/>
      <c r="AH26" s="222">
        <f>AH23+AH24+AH25</f>
        <v>24</v>
      </c>
      <c r="AI26" s="223"/>
      <c r="AJ26" s="224"/>
      <c r="AK26" s="222">
        <f>AK23+AK24+AK25</f>
        <v>147</v>
      </c>
      <c r="AL26" s="223"/>
      <c r="AM26" s="224"/>
      <c r="AN26" s="77"/>
      <c r="AO26" s="77"/>
      <c r="AP26" s="77"/>
      <c r="AQ26" s="77"/>
      <c r="AR26" s="77"/>
      <c r="AS26" s="77"/>
      <c r="AT26" s="77"/>
      <c r="AU26" s="77"/>
      <c r="AV26" s="81"/>
      <c r="AW26" s="81"/>
      <c r="AX26" s="81"/>
      <c r="AY26" s="81"/>
      <c r="AZ26" s="81"/>
      <c r="BA26" s="81"/>
    </row>
    <row r="27" spans="1:53" x14ac:dyDescent="0.25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1"/>
      <c r="AN27" s="81"/>
      <c r="AO27" s="81"/>
      <c r="AP27" s="81"/>
      <c r="AQ27" s="81"/>
      <c r="AR27" s="81"/>
      <c r="AS27" s="81"/>
      <c r="AT27" s="81"/>
      <c r="AU27" s="81"/>
      <c r="AV27" s="81"/>
      <c r="AW27" s="81"/>
      <c r="AX27" s="81"/>
      <c r="AY27" s="81"/>
      <c r="AZ27" s="81"/>
      <c r="BA27" s="81"/>
    </row>
    <row r="28" spans="1:53" x14ac:dyDescent="0.25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77"/>
      <c r="AH28" s="77"/>
      <c r="AI28" s="77"/>
      <c r="AJ28" s="77"/>
      <c r="AK28" s="77"/>
      <c r="AL28" s="77"/>
      <c r="AM28" s="77"/>
      <c r="AN28" s="81"/>
      <c r="AO28" s="81"/>
      <c r="AP28" s="81"/>
      <c r="AQ28" s="81"/>
      <c r="AR28" s="81"/>
      <c r="AS28" s="81"/>
      <c r="AT28" s="81"/>
      <c r="AU28" s="81"/>
      <c r="AV28" s="81"/>
      <c r="AW28" s="81"/>
      <c r="AX28" s="81"/>
      <c r="AY28" s="81"/>
      <c r="AZ28" s="81"/>
      <c r="BA28" s="81"/>
    </row>
    <row r="29" spans="1:53" x14ac:dyDescent="0.25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M29" s="81"/>
      <c r="AN29" s="81"/>
      <c r="AO29" s="81"/>
      <c r="AP29" s="81"/>
      <c r="AQ29" s="81"/>
      <c r="AR29" s="81"/>
      <c r="AS29" s="81"/>
      <c r="AT29" s="81"/>
      <c r="AU29" s="81"/>
      <c r="AV29" s="81"/>
      <c r="AW29" s="81"/>
      <c r="AX29" s="81"/>
      <c r="AY29" s="81"/>
      <c r="AZ29" s="81"/>
      <c r="BA29" s="81"/>
    </row>
    <row r="30" spans="1:53" x14ac:dyDescent="0.25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  <c r="AM30" s="81"/>
      <c r="AN30" s="81"/>
      <c r="AO30" s="81"/>
      <c r="AP30" s="81"/>
      <c r="AQ30" s="81"/>
      <c r="AR30" s="81"/>
      <c r="AS30" s="81"/>
      <c r="AT30" s="81"/>
      <c r="AU30" s="81"/>
      <c r="AV30" s="81"/>
      <c r="AW30" s="81"/>
      <c r="AX30" s="81"/>
      <c r="AY30" s="81"/>
      <c r="AZ30" s="81"/>
      <c r="BA30" s="81"/>
    </row>
  </sheetData>
  <mergeCells count="78">
    <mergeCell ref="D14:J14"/>
    <mergeCell ref="K4:AK4"/>
    <mergeCell ref="A5:BA5"/>
    <mergeCell ref="A6:A9"/>
    <mergeCell ref="B6:E6"/>
    <mergeCell ref="F6:J6"/>
    <mergeCell ref="K6:N6"/>
    <mergeCell ref="O6:R6"/>
    <mergeCell ref="S6:W6"/>
    <mergeCell ref="X6:AA6"/>
    <mergeCell ref="AB6:AE6"/>
    <mergeCell ref="AF6:AJ6"/>
    <mergeCell ref="AK6:AN6"/>
    <mergeCell ref="AO6:AR6"/>
    <mergeCell ref="AS6:AW6"/>
    <mergeCell ref="AX6:BA6"/>
    <mergeCell ref="D15:I15"/>
    <mergeCell ref="AJ15:AP15"/>
    <mergeCell ref="Z16:AK16"/>
    <mergeCell ref="Z17:AK17"/>
    <mergeCell ref="A21:D22"/>
    <mergeCell ref="E21:K21"/>
    <mergeCell ref="L21:O21"/>
    <mergeCell ref="P21:Z21"/>
    <mergeCell ref="AA21:AD22"/>
    <mergeCell ref="AE21:AG22"/>
    <mergeCell ref="P23:U23"/>
    <mergeCell ref="AH21:AJ22"/>
    <mergeCell ref="AK21:AM22"/>
    <mergeCell ref="E22:G22"/>
    <mergeCell ref="H22:I22"/>
    <mergeCell ref="J22:K22"/>
    <mergeCell ref="L22:O22"/>
    <mergeCell ref="P22:U22"/>
    <mergeCell ref="V22:Z22"/>
    <mergeCell ref="A23:D23"/>
    <mergeCell ref="E23:G23"/>
    <mergeCell ref="H23:I23"/>
    <mergeCell ref="J23:K23"/>
    <mergeCell ref="L23:O23"/>
    <mergeCell ref="A24:D24"/>
    <mergeCell ref="E24:G24"/>
    <mergeCell ref="H24:I24"/>
    <mergeCell ref="J24:K24"/>
    <mergeCell ref="L24:O24"/>
    <mergeCell ref="AH24:AJ24"/>
    <mergeCell ref="AK24:AM24"/>
    <mergeCell ref="V23:Z23"/>
    <mergeCell ref="AA23:AD23"/>
    <mergeCell ref="AE23:AG23"/>
    <mergeCell ref="AH23:AJ23"/>
    <mergeCell ref="AK23:AM23"/>
    <mergeCell ref="P25:U25"/>
    <mergeCell ref="P24:U24"/>
    <mergeCell ref="V24:Z24"/>
    <mergeCell ref="AA24:AD24"/>
    <mergeCell ref="AE24:AG24"/>
    <mergeCell ref="A25:D25"/>
    <mergeCell ref="E25:G25"/>
    <mergeCell ref="H25:I25"/>
    <mergeCell ref="J25:K25"/>
    <mergeCell ref="L25:O25"/>
    <mergeCell ref="A26:D26"/>
    <mergeCell ref="E26:G26"/>
    <mergeCell ref="H26:I26"/>
    <mergeCell ref="J26:K26"/>
    <mergeCell ref="L26:O26"/>
    <mergeCell ref="AK26:AM26"/>
    <mergeCell ref="V25:Z25"/>
    <mergeCell ref="AA25:AD25"/>
    <mergeCell ref="AE25:AG25"/>
    <mergeCell ref="AH25:AJ25"/>
    <mergeCell ref="AK25:AM25"/>
    <mergeCell ref="P26:U26"/>
    <mergeCell ref="V26:Z26"/>
    <mergeCell ref="AA26:AD26"/>
    <mergeCell ref="AE26:AG26"/>
    <mergeCell ref="AH26:AJ26"/>
  </mergeCells>
  <pageMargins left="0.25" right="0.21" top="0.74803149606299213" bottom="0.74803149606299213" header="0.31496062992125984" footer="0.31496062992125984"/>
  <pageSetup paperSize="9" scale="6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14"/>
  <sheetViews>
    <sheetView view="pageBreakPreview" topLeftCell="A16" zoomScaleSheetLayoutView="100" workbookViewId="0">
      <selection activeCell="E30" sqref="E30"/>
    </sheetView>
  </sheetViews>
  <sheetFormatPr defaultRowHeight="15" x14ac:dyDescent="0.25"/>
  <cols>
    <col min="1" max="1" width="9.7109375" customWidth="1"/>
    <col min="2" max="2" width="21.42578125" customWidth="1"/>
    <col min="3" max="3" width="26" customWidth="1"/>
    <col min="4" max="4" width="6.85546875" style="116" customWidth="1"/>
    <col min="5" max="5" width="4.5703125" customWidth="1"/>
    <col min="6" max="6" width="10.85546875" customWidth="1"/>
    <col min="7" max="7" width="7" customWidth="1"/>
    <col min="8" max="8" width="6.28515625" customWidth="1"/>
    <col min="9" max="9" width="6" customWidth="1"/>
    <col min="10" max="10" width="7.7109375" customWidth="1"/>
    <col min="11" max="11" width="8.28515625" customWidth="1"/>
    <col min="12" max="12" width="11" customWidth="1"/>
    <col min="13" max="13" width="3.85546875" style="12" customWidth="1"/>
    <col min="14" max="14" width="4.85546875" style="3" customWidth="1"/>
    <col min="15" max="15" width="4.85546875" style="12" customWidth="1"/>
    <col min="16" max="16" width="6.85546875" style="3" customWidth="1"/>
    <col min="17" max="17" width="5" style="12" customWidth="1"/>
    <col min="18" max="18" width="5" style="9" customWidth="1"/>
    <col min="19" max="19" width="4.140625" style="3" customWidth="1"/>
    <col min="20" max="20" width="5.5703125" style="9" customWidth="1"/>
    <col min="21" max="21" width="3.85546875" style="12" customWidth="1"/>
    <col min="22" max="22" width="5" style="9" customWidth="1"/>
    <col min="23" max="23" width="3.42578125" style="3" customWidth="1"/>
    <col min="24" max="24" width="5.85546875" style="9" customWidth="1"/>
    <col min="25" max="46" width="9.140625" style="18"/>
  </cols>
  <sheetData>
    <row r="1" spans="1:46" ht="15" customHeight="1" x14ac:dyDescent="0.25">
      <c r="A1" s="322" t="s">
        <v>174</v>
      </c>
      <c r="B1" s="322"/>
      <c r="C1" s="322"/>
      <c r="D1" s="322"/>
      <c r="E1" s="322"/>
      <c r="F1" s="322"/>
      <c r="G1" s="322"/>
      <c r="H1" s="322"/>
      <c r="I1" s="322"/>
      <c r="J1" s="322"/>
      <c r="K1" s="322"/>
      <c r="L1" s="322"/>
      <c r="M1" s="322"/>
      <c r="N1" s="322"/>
      <c r="O1" s="322"/>
      <c r="P1" s="322"/>
      <c r="Q1" s="322"/>
      <c r="R1" s="322"/>
      <c r="S1" s="322"/>
      <c r="T1" s="322"/>
      <c r="U1" s="322"/>
      <c r="V1" s="322"/>
      <c r="W1" s="322"/>
      <c r="X1" s="322"/>
    </row>
    <row r="2" spans="1:46" ht="15" customHeight="1" x14ac:dyDescent="0.25">
      <c r="A2" s="323" t="s">
        <v>0</v>
      </c>
      <c r="B2" s="324" t="s">
        <v>175</v>
      </c>
      <c r="C2" s="325" t="s">
        <v>176</v>
      </c>
      <c r="D2" s="328" t="s">
        <v>47</v>
      </c>
      <c r="E2" s="310" t="s">
        <v>177</v>
      </c>
      <c r="F2" s="349"/>
      <c r="G2" s="180"/>
      <c r="H2" s="310" t="s">
        <v>4</v>
      </c>
      <c r="I2" s="311"/>
      <c r="J2" s="311"/>
      <c r="K2" s="311"/>
      <c r="L2" s="311"/>
      <c r="M2" s="311"/>
      <c r="N2" s="311"/>
      <c r="O2" s="311"/>
      <c r="P2" s="311"/>
      <c r="Q2" s="311"/>
      <c r="R2" s="311"/>
      <c r="S2" s="311"/>
      <c r="T2" s="311"/>
      <c r="U2" s="311"/>
      <c r="V2" s="311"/>
      <c r="W2" s="311"/>
      <c r="X2" s="311"/>
    </row>
    <row r="3" spans="1:46" ht="21.75" customHeight="1" x14ac:dyDescent="0.25">
      <c r="A3" s="323"/>
      <c r="B3" s="324"/>
      <c r="C3" s="326"/>
      <c r="D3" s="329"/>
      <c r="E3" s="331" t="s">
        <v>178</v>
      </c>
      <c r="F3" s="332"/>
      <c r="G3" s="333"/>
      <c r="H3" s="334" t="s">
        <v>179</v>
      </c>
      <c r="I3" s="310" t="s">
        <v>180</v>
      </c>
      <c r="J3" s="311"/>
      <c r="K3" s="311"/>
      <c r="L3" s="312"/>
      <c r="M3" s="310" t="s">
        <v>181</v>
      </c>
      <c r="N3" s="311"/>
      <c r="O3" s="311"/>
      <c r="P3" s="311"/>
      <c r="Q3" s="311"/>
      <c r="R3" s="311"/>
      <c r="S3" s="311"/>
      <c r="T3" s="311"/>
      <c r="U3" s="311"/>
      <c r="V3" s="311"/>
      <c r="W3" s="311"/>
      <c r="X3" s="311"/>
    </row>
    <row r="4" spans="1:46" ht="15" customHeight="1" x14ac:dyDescent="0.25">
      <c r="A4" s="323"/>
      <c r="B4" s="324"/>
      <c r="C4" s="326"/>
      <c r="D4" s="329"/>
      <c r="E4" s="315" t="s">
        <v>182</v>
      </c>
      <c r="F4" s="315" t="s">
        <v>183</v>
      </c>
      <c r="G4" s="315" t="s">
        <v>184</v>
      </c>
      <c r="H4" s="335"/>
      <c r="I4" s="315" t="s">
        <v>185</v>
      </c>
      <c r="J4" s="315" t="s">
        <v>186</v>
      </c>
      <c r="K4" s="315" t="s">
        <v>187</v>
      </c>
      <c r="L4" s="315" t="s">
        <v>241</v>
      </c>
      <c r="M4" s="318" t="s">
        <v>11</v>
      </c>
      <c r="N4" s="318"/>
      <c r="O4" s="318"/>
      <c r="P4" s="318"/>
      <c r="Q4" s="319" t="s">
        <v>12</v>
      </c>
      <c r="R4" s="320"/>
      <c r="S4" s="320"/>
      <c r="T4" s="321"/>
      <c r="U4" s="319" t="s">
        <v>13</v>
      </c>
      <c r="V4" s="320"/>
      <c r="W4" s="320"/>
      <c r="X4" s="321"/>
    </row>
    <row r="5" spans="1:46" ht="15" customHeight="1" x14ac:dyDescent="0.25">
      <c r="A5" s="323"/>
      <c r="B5" s="324"/>
      <c r="C5" s="326"/>
      <c r="D5" s="329"/>
      <c r="E5" s="316"/>
      <c r="F5" s="316"/>
      <c r="G5" s="316"/>
      <c r="H5" s="335"/>
      <c r="I5" s="316"/>
      <c r="J5" s="316"/>
      <c r="K5" s="316"/>
      <c r="L5" s="316"/>
      <c r="M5" s="318" t="s">
        <v>14</v>
      </c>
      <c r="N5" s="318"/>
      <c r="O5" s="318" t="s">
        <v>15</v>
      </c>
      <c r="P5" s="318"/>
      <c r="Q5" s="319" t="s">
        <v>16</v>
      </c>
      <c r="R5" s="321"/>
      <c r="S5" s="319" t="s">
        <v>17</v>
      </c>
      <c r="T5" s="321"/>
      <c r="U5" s="319" t="s">
        <v>18</v>
      </c>
      <c r="V5" s="321"/>
      <c r="W5" s="319" t="s">
        <v>19</v>
      </c>
      <c r="X5" s="321"/>
    </row>
    <row r="6" spans="1:46" ht="46.5" customHeight="1" x14ac:dyDescent="0.25">
      <c r="A6" s="323"/>
      <c r="B6" s="324"/>
      <c r="C6" s="327"/>
      <c r="D6" s="330"/>
      <c r="E6" s="317"/>
      <c r="F6" s="317"/>
      <c r="G6" s="317"/>
      <c r="H6" s="336"/>
      <c r="I6" s="317"/>
      <c r="J6" s="317"/>
      <c r="K6" s="317"/>
      <c r="L6" s="317"/>
      <c r="M6" s="24"/>
      <c r="N6" s="123">
        <v>20</v>
      </c>
      <c r="O6" s="24"/>
      <c r="P6" s="123">
        <v>16</v>
      </c>
      <c r="Q6" s="15"/>
      <c r="R6" s="1">
        <v>6</v>
      </c>
      <c r="S6" s="181"/>
      <c r="T6" s="1">
        <v>12</v>
      </c>
      <c r="U6" s="15"/>
      <c r="V6" s="1">
        <v>6</v>
      </c>
      <c r="W6" s="181"/>
      <c r="X6" s="1">
        <v>6</v>
      </c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3"/>
      <c r="AT6" s="103"/>
    </row>
    <row r="7" spans="1:46" x14ac:dyDescent="0.25">
      <c r="A7" s="181">
        <v>1</v>
      </c>
      <c r="B7" s="181">
        <v>2</v>
      </c>
      <c r="C7" s="114">
        <v>3</v>
      </c>
      <c r="D7" s="114"/>
      <c r="E7" s="114">
        <v>4</v>
      </c>
      <c r="F7" s="114">
        <v>5</v>
      </c>
      <c r="G7" s="114"/>
      <c r="H7" s="114">
        <v>8</v>
      </c>
      <c r="I7" s="114">
        <v>9</v>
      </c>
      <c r="J7" s="114">
        <v>10</v>
      </c>
      <c r="K7" s="114"/>
      <c r="L7" s="114">
        <v>11</v>
      </c>
      <c r="M7" s="47">
        <v>12</v>
      </c>
      <c r="N7" s="124">
        <v>13</v>
      </c>
      <c r="O7" s="47">
        <v>14</v>
      </c>
      <c r="P7" s="124">
        <v>15</v>
      </c>
      <c r="Q7" s="47">
        <v>16</v>
      </c>
      <c r="R7" s="125">
        <v>17</v>
      </c>
      <c r="S7" s="114">
        <v>18</v>
      </c>
      <c r="T7" s="125">
        <v>19</v>
      </c>
      <c r="U7" s="47">
        <v>20</v>
      </c>
      <c r="V7" s="125">
        <v>21</v>
      </c>
      <c r="W7" s="114">
        <v>22</v>
      </c>
      <c r="X7" s="125">
        <v>23</v>
      </c>
      <c r="Y7" s="103"/>
      <c r="Z7" s="103"/>
      <c r="AA7" s="103"/>
      <c r="AB7" s="103"/>
      <c r="AC7" s="103"/>
      <c r="AD7" s="103"/>
      <c r="AE7" s="103"/>
      <c r="AF7" s="103"/>
      <c r="AG7" s="103"/>
      <c r="AH7" s="103"/>
      <c r="AI7" s="103"/>
      <c r="AJ7" s="103"/>
      <c r="AK7" s="103"/>
      <c r="AL7" s="103"/>
      <c r="AM7" s="103"/>
      <c r="AN7" s="103"/>
      <c r="AO7" s="103"/>
      <c r="AP7" s="103"/>
      <c r="AQ7" s="103"/>
      <c r="AR7" s="103"/>
      <c r="AS7" s="103"/>
      <c r="AT7" s="103"/>
    </row>
    <row r="8" spans="1:46" s="32" customFormat="1" ht="41.25" customHeight="1" x14ac:dyDescent="0.25">
      <c r="A8" s="7">
        <v>1</v>
      </c>
      <c r="B8" s="7" t="s">
        <v>188</v>
      </c>
      <c r="C8" s="7"/>
      <c r="D8" s="7">
        <f>D10+D11+D12+D13+D14+D15+D16+D17+D18+D19+D22+D23+D25+D26+D27</f>
        <v>60</v>
      </c>
      <c r="E8" s="7"/>
      <c r="F8" s="7"/>
      <c r="G8" s="7">
        <f t="shared" ref="G8:X8" si="0">G10+G11+G12+G13+G14+G15+G16+G17+G18+G19+G22+G23+G25+G26+G27</f>
        <v>5</v>
      </c>
      <c r="H8" s="7">
        <f t="shared" si="0"/>
        <v>1368</v>
      </c>
      <c r="I8" s="7">
        <f t="shared" si="0"/>
        <v>633</v>
      </c>
      <c r="J8" s="7">
        <f t="shared" si="0"/>
        <v>735</v>
      </c>
      <c r="K8" s="7">
        <f t="shared" si="0"/>
        <v>0</v>
      </c>
      <c r="L8" s="7">
        <f t="shared" si="0"/>
        <v>72</v>
      </c>
      <c r="M8" s="7">
        <f t="shared" si="0"/>
        <v>36</v>
      </c>
      <c r="N8" s="7">
        <f t="shared" si="0"/>
        <v>720</v>
      </c>
      <c r="O8" s="7">
        <f t="shared" si="0"/>
        <v>36</v>
      </c>
      <c r="P8" s="7">
        <f t="shared" si="0"/>
        <v>576</v>
      </c>
      <c r="Q8" s="7">
        <f t="shared" si="0"/>
        <v>8</v>
      </c>
      <c r="R8" s="7">
        <f t="shared" si="0"/>
        <v>48</v>
      </c>
      <c r="S8" s="7">
        <f t="shared" si="0"/>
        <v>2</v>
      </c>
      <c r="T8" s="7">
        <f t="shared" si="0"/>
        <v>24</v>
      </c>
      <c r="U8" s="7">
        <f t="shared" si="0"/>
        <v>0</v>
      </c>
      <c r="V8" s="7">
        <f t="shared" si="0"/>
        <v>0</v>
      </c>
      <c r="W8" s="7">
        <f t="shared" si="0"/>
        <v>0</v>
      </c>
      <c r="X8" s="7">
        <f t="shared" si="0"/>
        <v>0</v>
      </c>
      <c r="Y8" s="106"/>
      <c r="Z8" s="106"/>
      <c r="AA8" s="106"/>
      <c r="AB8" s="106"/>
      <c r="AC8" s="106"/>
      <c r="AD8" s="106"/>
      <c r="AE8" s="106"/>
      <c r="AF8" s="106"/>
      <c r="AG8" s="106"/>
      <c r="AH8" s="106"/>
      <c r="AI8" s="106"/>
      <c r="AJ8" s="106"/>
      <c r="AK8" s="106"/>
      <c r="AL8" s="106"/>
      <c r="AM8" s="106"/>
      <c r="AN8" s="106"/>
      <c r="AO8" s="106"/>
      <c r="AP8" s="106"/>
      <c r="AQ8" s="106"/>
      <c r="AR8" s="106"/>
      <c r="AS8" s="106"/>
      <c r="AT8" s="106"/>
    </row>
    <row r="9" spans="1:46" s="22" customFormat="1" ht="25.5" customHeight="1" x14ac:dyDescent="0.2">
      <c r="A9" s="13"/>
      <c r="B9" s="19" t="s">
        <v>189</v>
      </c>
      <c r="C9" s="19"/>
      <c r="D9" s="13"/>
      <c r="E9" s="126"/>
      <c r="F9" s="126"/>
      <c r="G9" s="126"/>
      <c r="H9" s="10"/>
      <c r="I9" s="10"/>
      <c r="J9" s="10"/>
      <c r="K9" s="10"/>
      <c r="L9" s="10"/>
      <c r="M9" s="10"/>
      <c r="N9" s="10"/>
      <c r="O9" s="10"/>
      <c r="P9" s="10"/>
      <c r="Q9" s="10"/>
      <c r="R9" s="42"/>
      <c r="S9" s="10"/>
      <c r="T9" s="42"/>
      <c r="U9" s="10"/>
      <c r="V9" s="42"/>
      <c r="W9" s="10"/>
      <c r="X9" s="42"/>
      <c r="Y9" s="107"/>
      <c r="Z9" s="107"/>
      <c r="AA9" s="107"/>
      <c r="AB9" s="107"/>
      <c r="AC9" s="107"/>
      <c r="AD9" s="107"/>
      <c r="AE9" s="107"/>
      <c r="AF9" s="107"/>
      <c r="AG9" s="107"/>
      <c r="AH9" s="107"/>
      <c r="AI9" s="107"/>
      <c r="AJ9" s="107"/>
      <c r="AK9" s="107"/>
      <c r="AL9" s="107"/>
      <c r="AM9" s="107"/>
      <c r="AN9" s="107"/>
      <c r="AO9" s="107"/>
      <c r="AP9" s="107"/>
      <c r="AQ9" s="107"/>
      <c r="AR9" s="107"/>
      <c r="AS9" s="107"/>
      <c r="AT9" s="107"/>
    </row>
    <row r="10" spans="1:46" x14ac:dyDescent="0.25">
      <c r="A10" s="181" t="s">
        <v>257</v>
      </c>
      <c r="B10" s="303"/>
      <c r="C10" s="52" t="s">
        <v>343</v>
      </c>
      <c r="D10" s="115">
        <v>4</v>
      </c>
      <c r="E10" s="115">
        <v>2</v>
      </c>
      <c r="F10" s="115">
        <v>1.2</v>
      </c>
      <c r="G10" s="115">
        <v>1</v>
      </c>
      <c r="H10" s="55">
        <f t="shared" ref="H10:H25" si="1">N10+P10+R10</f>
        <v>96</v>
      </c>
      <c r="I10" s="151">
        <f>H10-J10</f>
        <v>41</v>
      </c>
      <c r="J10" s="55">
        <v>55</v>
      </c>
      <c r="K10" s="55"/>
      <c r="L10" s="55"/>
      <c r="M10" s="23">
        <v>4</v>
      </c>
      <c r="N10" s="24">
        <v>80</v>
      </c>
      <c r="O10" s="24">
        <v>1</v>
      </c>
      <c r="P10" s="24">
        <v>16</v>
      </c>
      <c r="Q10" s="24"/>
      <c r="R10" s="127"/>
      <c r="S10" s="115"/>
      <c r="T10" s="127"/>
      <c r="U10" s="24"/>
      <c r="V10" s="127"/>
      <c r="W10" s="115"/>
      <c r="X10" s="127"/>
    </row>
    <row r="11" spans="1:46" x14ac:dyDescent="0.25">
      <c r="A11" s="181" t="s">
        <v>258</v>
      </c>
      <c r="B11" s="304"/>
      <c r="C11" s="50" t="s">
        <v>344</v>
      </c>
      <c r="D11" s="181">
        <v>4</v>
      </c>
      <c r="E11" s="181"/>
      <c r="F11" s="181">
        <v>1</v>
      </c>
      <c r="G11" s="115">
        <v>1</v>
      </c>
      <c r="H11" s="55">
        <f t="shared" si="1"/>
        <v>96</v>
      </c>
      <c r="I11" s="151">
        <f t="shared" ref="I11:I19" si="2">H11-J11</f>
        <v>46</v>
      </c>
      <c r="J11" s="55">
        <v>50</v>
      </c>
      <c r="K11" s="55"/>
      <c r="L11" s="2"/>
      <c r="M11" s="23">
        <v>4</v>
      </c>
      <c r="N11" s="24">
        <v>80</v>
      </c>
      <c r="O11" s="24">
        <v>1</v>
      </c>
      <c r="P11" s="24">
        <v>16</v>
      </c>
      <c r="Q11" s="15"/>
      <c r="R11" s="1"/>
      <c r="S11" s="181"/>
      <c r="T11" s="1"/>
      <c r="U11" s="15"/>
      <c r="V11" s="1"/>
      <c r="W11" s="181"/>
      <c r="X11" s="1"/>
    </row>
    <row r="12" spans="1:46" x14ac:dyDescent="0.25">
      <c r="A12" s="181" t="s">
        <v>259</v>
      </c>
      <c r="B12" s="304"/>
      <c r="C12" s="50" t="s">
        <v>345</v>
      </c>
      <c r="D12" s="181">
        <v>5</v>
      </c>
      <c r="E12" s="181">
        <v>2</v>
      </c>
      <c r="F12" s="181">
        <v>1</v>
      </c>
      <c r="G12" s="115">
        <v>1</v>
      </c>
      <c r="H12" s="55">
        <f t="shared" si="1"/>
        <v>120</v>
      </c>
      <c r="I12" s="151">
        <f t="shared" si="2"/>
        <v>47</v>
      </c>
      <c r="J12" s="2">
        <v>73</v>
      </c>
      <c r="K12" s="2"/>
      <c r="L12" s="2"/>
      <c r="M12" s="23">
        <v>2</v>
      </c>
      <c r="N12" s="23">
        <v>40</v>
      </c>
      <c r="O12" s="23">
        <v>5</v>
      </c>
      <c r="P12" s="23">
        <v>80</v>
      </c>
      <c r="Q12" s="15"/>
      <c r="R12" s="1"/>
      <c r="S12" s="181"/>
      <c r="T12" s="1"/>
      <c r="U12" s="15"/>
      <c r="V12" s="1"/>
      <c r="W12" s="181"/>
      <c r="X12" s="1"/>
    </row>
    <row r="13" spans="1:46" x14ac:dyDescent="0.25">
      <c r="A13" s="181" t="s">
        <v>260</v>
      </c>
      <c r="B13" s="304"/>
      <c r="C13" s="50" t="s">
        <v>346</v>
      </c>
      <c r="D13" s="181">
        <v>4</v>
      </c>
      <c r="E13" s="181"/>
      <c r="F13" s="181">
        <v>1.2</v>
      </c>
      <c r="G13" s="115">
        <v>1</v>
      </c>
      <c r="H13" s="55">
        <f t="shared" si="1"/>
        <v>96</v>
      </c>
      <c r="I13" s="151">
        <f t="shared" si="2"/>
        <v>23</v>
      </c>
      <c r="J13" s="2">
        <v>73</v>
      </c>
      <c r="K13" s="2"/>
      <c r="L13" s="2"/>
      <c r="M13" s="23">
        <v>4</v>
      </c>
      <c r="N13" s="23">
        <v>80</v>
      </c>
      <c r="O13" s="23">
        <v>1</v>
      </c>
      <c r="P13" s="23">
        <v>16</v>
      </c>
      <c r="Q13" s="15"/>
      <c r="R13" s="1"/>
      <c r="S13" s="181"/>
      <c r="T13" s="1"/>
      <c r="U13" s="15"/>
      <c r="V13" s="1"/>
      <c r="W13" s="181"/>
      <c r="X13" s="1"/>
    </row>
    <row r="14" spans="1:46" x14ac:dyDescent="0.25">
      <c r="A14" s="181" t="s">
        <v>261</v>
      </c>
      <c r="B14" s="304"/>
      <c r="C14" s="50" t="s">
        <v>347</v>
      </c>
      <c r="D14" s="181">
        <v>4</v>
      </c>
      <c r="E14" s="181">
        <v>2</v>
      </c>
      <c r="F14" s="181"/>
      <c r="G14" s="115"/>
      <c r="H14" s="55">
        <f t="shared" si="1"/>
        <v>96</v>
      </c>
      <c r="I14" s="151">
        <f t="shared" si="2"/>
        <v>62</v>
      </c>
      <c r="J14" s="2">
        <v>34</v>
      </c>
      <c r="K14" s="2"/>
      <c r="L14" s="2"/>
      <c r="M14" s="23">
        <v>4</v>
      </c>
      <c r="N14" s="23">
        <v>80</v>
      </c>
      <c r="O14" s="23">
        <v>1</v>
      </c>
      <c r="P14" s="23">
        <v>16</v>
      </c>
      <c r="Q14" s="15"/>
      <c r="R14" s="1"/>
      <c r="S14" s="181"/>
      <c r="T14" s="1"/>
      <c r="U14" s="15"/>
      <c r="V14" s="1"/>
      <c r="W14" s="181"/>
      <c r="X14" s="1"/>
    </row>
    <row r="15" spans="1:46" x14ac:dyDescent="0.25">
      <c r="A15" s="181" t="s">
        <v>262</v>
      </c>
      <c r="B15" s="304"/>
      <c r="C15" s="50" t="s">
        <v>348</v>
      </c>
      <c r="D15" s="181">
        <v>5</v>
      </c>
      <c r="E15" s="181">
        <v>2</v>
      </c>
      <c r="F15" s="181">
        <v>1</v>
      </c>
      <c r="G15" s="115">
        <v>1</v>
      </c>
      <c r="H15" s="55">
        <f t="shared" si="1"/>
        <v>120</v>
      </c>
      <c r="I15" s="151">
        <f t="shared" si="2"/>
        <v>40</v>
      </c>
      <c r="J15" s="2">
        <v>80</v>
      </c>
      <c r="K15" s="2"/>
      <c r="L15" s="2"/>
      <c r="M15" s="23">
        <v>2</v>
      </c>
      <c r="N15" s="24">
        <v>40</v>
      </c>
      <c r="O15" s="24">
        <v>5</v>
      </c>
      <c r="P15" s="24">
        <v>80</v>
      </c>
      <c r="Q15" s="15"/>
      <c r="R15" s="1"/>
      <c r="S15" s="181"/>
      <c r="T15" s="1"/>
      <c r="U15" s="15"/>
      <c r="V15" s="1"/>
      <c r="W15" s="181"/>
      <c r="X15" s="1"/>
    </row>
    <row r="16" spans="1:46" x14ac:dyDescent="0.25">
      <c r="A16" s="181" t="s">
        <v>263</v>
      </c>
      <c r="B16" s="304"/>
      <c r="C16" s="50" t="s">
        <v>349</v>
      </c>
      <c r="D16" s="181">
        <v>3</v>
      </c>
      <c r="E16" s="181"/>
      <c r="F16" s="181">
        <v>1.2</v>
      </c>
      <c r="G16" s="115"/>
      <c r="H16" s="55">
        <f t="shared" si="1"/>
        <v>72</v>
      </c>
      <c r="I16" s="151">
        <f t="shared" si="2"/>
        <v>42</v>
      </c>
      <c r="J16" s="2">
        <v>30</v>
      </c>
      <c r="K16" s="2"/>
      <c r="L16" s="2"/>
      <c r="M16" s="17">
        <v>2</v>
      </c>
      <c r="N16" s="17">
        <v>40</v>
      </c>
      <c r="O16" s="17">
        <v>2</v>
      </c>
      <c r="P16" s="17">
        <v>32</v>
      </c>
      <c r="Q16" s="15"/>
      <c r="R16" s="1"/>
      <c r="S16" s="181"/>
      <c r="T16" s="1"/>
      <c r="U16" s="15"/>
      <c r="V16" s="1"/>
      <c r="W16" s="181"/>
      <c r="X16" s="1"/>
    </row>
    <row r="17" spans="1:61" ht="28.5" customHeight="1" x14ac:dyDescent="0.25">
      <c r="A17" s="181" t="s">
        <v>264</v>
      </c>
      <c r="B17" s="304"/>
      <c r="C17" s="50" t="s">
        <v>350</v>
      </c>
      <c r="D17" s="182">
        <v>3</v>
      </c>
      <c r="E17" s="182"/>
      <c r="F17" s="181">
        <v>1.2</v>
      </c>
      <c r="G17" s="115"/>
      <c r="H17" s="55">
        <f t="shared" si="1"/>
        <v>72</v>
      </c>
      <c r="I17" s="151">
        <f t="shared" si="2"/>
        <v>29</v>
      </c>
      <c r="J17" s="2">
        <v>43</v>
      </c>
      <c r="K17" s="2"/>
      <c r="L17" s="2"/>
      <c r="M17" s="17">
        <v>2</v>
      </c>
      <c r="N17" s="15">
        <v>40</v>
      </c>
      <c r="O17" s="15">
        <v>2</v>
      </c>
      <c r="P17" s="15">
        <v>32</v>
      </c>
      <c r="Q17" s="15"/>
      <c r="R17" s="1"/>
      <c r="S17" s="181"/>
      <c r="T17" s="1"/>
      <c r="U17" s="15"/>
      <c r="V17" s="1"/>
      <c r="W17" s="181"/>
      <c r="X17" s="1"/>
    </row>
    <row r="18" spans="1:61" x14ac:dyDescent="0.25">
      <c r="A18" s="181" t="s">
        <v>265</v>
      </c>
      <c r="B18" s="304"/>
      <c r="C18" s="14" t="s">
        <v>351</v>
      </c>
      <c r="D18" s="182">
        <v>2</v>
      </c>
      <c r="E18" s="182"/>
      <c r="F18" s="181"/>
      <c r="G18" s="115"/>
      <c r="H18" s="55">
        <f t="shared" si="1"/>
        <v>48</v>
      </c>
      <c r="I18" s="151">
        <f t="shared" si="2"/>
        <v>12</v>
      </c>
      <c r="J18" s="17">
        <v>36</v>
      </c>
      <c r="K18" s="17"/>
      <c r="L18" s="2"/>
      <c r="M18" s="17"/>
      <c r="N18" s="15"/>
      <c r="O18" s="15">
        <v>3</v>
      </c>
      <c r="P18" s="15">
        <v>48</v>
      </c>
      <c r="Q18" s="15"/>
      <c r="R18" s="1"/>
      <c r="S18" s="181"/>
      <c r="T18" s="1"/>
      <c r="U18" s="15"/>
      <c r="V18" s="1"/>
      <c r="W18" s="181"/>
      <c r="X18" s="1"/>
    </row>
    <row r="19" spans="1:61" x14ac:dyDescent="0.25">
      <c r="A19" s="181" t="s">
        <v>266</v>
      </c>
      <c r="B19" s="305"/>
      <c r="C19" s="50" t="s">
        <v>352</v>
      </c>
      <c r="D19" s="182">
        <v>5</v>
      </c>
      <c r="E19" s="182"/>
      <c r="F19" s="181">
        <v>1.2</v>
      </c>
      <c r="G19" s="115"/>
      <c r="H19" s="55">
        <f t="shared" si="1"/>
        <v>120</v>
      </c>
      <c r="I19" s="151">
        <f t="shared" si="2"/>
        <v>0</v>
      </c>
      <c r="J19" s="2">
        <v>120</v>
      </c>
      <c r="K19" s="2"/>
      <c r="L19" s="2"/>
      <c r="M19" s="17">
        <v>2</v>
      </c>
      <c r="N19" s="15">
        <v>40</v>
      </c>
      <c r="O19" s="15">
        <v>5</v>
      </c>
      <c r="P19" s="15">
        <v>80</v>
      </c>
      <c r="Q19" s="15"/>
      <c r="R19" s="1"/>
      <c r="S19" s="181"/>
      <c r="T19" s="1"/>
      <c r="U19" s="15"/>
      <c r="V19" s="1"/>
      <c r="W19" s="181"/>
      <c r="X19" s="1"/>
    </row>
    <row r="20" spans="1:61" s="21" customFormat="1" x14ac:dyDescent="0.25">
      <c r="A20" s="13"/>
      <c r="B20" s="20" t="s">
        <v>190</v>
      </c>
      <c r="C20" s="20"/>
      <c r="D20" s="38"/>
      <c r="E20" s="184"/>
      <c r="F20" s="185"/>
      <c r="G20" s="186"/>
      <c r="H20" s="187">
        <f t="shared" si="1"/>
        <v>0</v>
      </c>
      <c r="I20" s="188"/>
      <c r="J20" s="188"/>
      <c r="K20" s="11"/>
      <c r="L20" s="11"/>
      <c r="M20" s="11"/>
      <c r="N20" s="185"/>
      <c r="O20" s="185"/>
      <c r="P20" s="185"/>
      <c r="Q20" s="185"/>
      <c r="R20" s="189"/>
      <c r="S20" s="185"/>
      <c r="T20" s="189"/>
      <c r="U20" s="185"/>
      <c r="V20" s="189"/>
      <c r="W20" s="185"/>
      <c r="X20" s="189"/>
      <c r="Y20" s="183"/>
      <c r="Z20" s="183"/>
      <c r="AA20" s="183"/>
      <c r="AB20" s="183"/>
      <c r="AC20" s="183"/>
      <c r="AD20" s="183"/>
      <c r="AE20" s="183"/>
      <c r="AF20" s="183"/>
      <c r="AG20" s="183"/>
      <c r="AH20" s="183"/>
      <c r="AI20" s="183"/>
      <c r="AJ20" s="183"/>
      <c r="AK20" s="183"/>
      <c r="AL20" s="183"/>
      <c r="AM20" s="183"/>
      <c r="AN20" s="183"/>
      <c r="AO20" s="183"/>
      <c r="AP20" s="183"/>
      <c r="AQ20" s="183"/>
      <c r="AR20" s="183"/>
      <c r="AS20" s="183"/>
      <c r="AT20" s="183"/>
      <c r="AU20" s="183"/>
      <c r="AV20" s="183"/>
      <c r="AW20" s="183"/>
      <c r="AX20" s="183"/>
      <c r="AY20" s="183"/>
      <c r="AZ20" s="183"/>
      <c r="BA20" s="183"/>
      <c r="BB20" s="183"/>
      <c r="BC20" s="183"/>
      <c r="BD20" s="183"/>
      <c r="BE20" s="183"/>
      <c r="BF20" s="183"/>
      <c r="BG20" s="183"/>
      <c r="BH20" s="183"/>
      <c r="BI20" s="183"/>
    </row>
    <row r="21" spans="1:61" s="21" customFormat="1" x14ac:dyDescent="0.25">
      <c r="A21" s="13"/>
      <c r="B21" s="20" t="s">
        <v>191</v>
      </c>
      <c r="C21" s="20"/>
      <c r="D21" s="38">
        <f>D22+D23</f>
        <v>12</v>
      </c>
      <c r="E21" s="38">
        <f>E22+E23</f>
        <v>2</v>
      </c>
      <c r="F21" s="38">
        <f>F22+F23</f>
        <v>0</v>
      </c>
      <c r="G21" s="38">
        <f>G22+G23</f>
        <v>0</v>
      </c>
      <c r="H21" s="38">
        <f>H22+H23</f>
        <v>288</v>
      </c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</row>
    <row r="22" spans="1:61" x14ac:dyDescent="0.25">
      <c r="A22" s="181" t="s">
        <v>267</v>
      </c>
      <c r="B22" s="306"/>
      <c r="C22" s="50" t="s">
        <v>353</v>
      </c>
      <c r="D22" s="181">
        <v>6</v>
      </c>
      <c r="E22" s="181">
        <v>2</v>
      </c>
      <c r="F22" s="181"/>
      <c r="G22" s="115"/>
      <c r="H22" s="55">
        <f t="shared" si="1"/>
        <v>144</v>
      </c>
      <c r="I22" s="151">
        <f>H22-J22</f>
        <v>127</v>
      </c>
      <c r="J22" s="2">
        <v>17</v>
      </c>
      <c r="K22" s="2"/>
      <c r="L22" s="2"/>
      <c r="M22" s="17">
        <v>4</v>
      </c>
      <c r="N22" s="15">
        <v>80</v>
      </c>
      <c r="O22" s="15">
        <v>4</v>
      </c>
      <c r="P22" s="15">
        <v>64</v>
      </c>
      <c r="Q22" s="15"/>
      <c r="R22" s="1"/>
      <c r="S22" s="181"/>
      <c r="T22" s="1"/>
      <c r="U22" s="15"/>
      <c r="V22" s="1"/>
      <c r="W22" s="181"/>
      <c r="X22" s="1"/>
    </row>
    <row r="23" spans="1:61" x14ac:dyDescent="0.25">
      <c r="A23" s="181" t="s">
        <v>268</v>
      </c>
      <c r="B23" s="307"/>
      <c r="C23" s="50" t="s">
        <v>354</v>
      </c>
      <c r="D23" s="182">
        <v>6</v>
      </c>
      <c r="E23" s="182"/>
      <c r="F23" s="181"/>
      <c r="G23" s="115"/>
      <c r="H23" s="55">
        <f t="shared" si="1"/>
        <v>144</v>
      </c>
      <c r="I23" s="151">
        <f>H23-J23</f>
        <v>86</v>
      </c>
      <c r="J23" s="2">
        <v>58</v>
      </c>
      <c r="K23" s="2"/>
      <c r="L23" s="2"/>
      <c r="M23" s="17">
        <v>4</v>
      </c>
      <c r="N23" s="15">
        <v>80</v>
      </c>
      <c r="O23" s="15">
        <v>4</v>
      </c>
      <c r="P23" s="15">
        <v>64</v>
      </c>
      <c r="Q23" s="15"/>
      <c r="R23" s="1"/>
      <c r="S23" s="181"/>
      <c r="T23" s="1"/>
      <c r="U23" s="15"/>
      <c r="V23" s="1"/>
      <c r="W23" s="181"/>
      <c r="X23" s="1"/>
    </row>
    <row r="24" spans="1:61" s="21" customFormat="1" x14ac:dyDescent="0.25">
      <c r="A24" s="13"/>
      <c r="B24" s="20" t="s">
        <v>192</v>
      </c>
      <c r="C24" s="20"/>
      <c r="D24" s="38">
        <f>D25+D26+D27</f>
        <v>9</v>
      </c>
      <c r="E24" s="38">
        <f>E25+E26+E27</f>
        <v>0</v>
      </c>
      <c r="F24" s="38">
        <v>0</v>
      </c>
      <c r="G24" s="38">
        <f>G25+G26+G27</f>
        <v>0</v>
      </c>
      <c r="H24" s="38">
        <f>H25+H26+H27</f>
        <v>144</v>
      </c>
      <c r="I24" s="128"/>
      <c r="J24" s="11"/>
      <c r="K24" s="11"/>
      <c r="L24" s="11"/>
      <c r="M24" s="11"/>
      <c r="N24" s="13"/>
      <c r="O24" s="13"/>
      <c r="P24" s="13"/>
      <c r="Q24" s="13"/>
      <c r="R24" s="5"/>
      <c r="S24" s="13"/>
      <c r="T24" s="5"/>
      <c r="U24" s="13"/>
      <c r="V24" s="5"/>
      <c r="W24" s="13"/>
      <c r="X24" s="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</row>
    <row r="25" spans="1:61" s="18" customFormat="1" x14ac:dyDescent="0.25">
      <c r="A25" s="181" t="s">
        <v>269</v>
      </c>
      <c r="B25" s="306"/>
      <c r="C25" s="50" t="s">
        <v>355</v>
      </c>
      <c r="D25" s="181">
        <v>3</v>
      </c>
      <c r="E25" s="181"/>
      <c r="F25" s="181">
        <v>1.2</v>
      </c>
      <c r="G25" s="115"/>
      <c r="H25" s="55">
        <f t="shared" si="1"/>
        <v>72</v>
      </c>
      <c r="I25" s="16">
        <f>H25-J25</f>
        <v>46</v>
      </c>
      <c r="J25" s="2">
        <v>26</v>
      </c>
      <c r="K25" s="2"/>
      <c r="L25" s="17"/>
      <c r="M25" s="17">
        <f>M16</f>
        <v>2</v>
      </c>
      <c r="N25" s="17">
        <f>N16</f>
        <v>40</v>
      </c>
      <c r="O25" s="17">
        <f>O16</f>
        <v>2</v>
      </c>
      <c r="P25" s="17">
        <v>32</v>
      </c>
      <c r="Q25" s="15"/>
      <c r="R25" s="1"/>
      <c r="S25" s="181"/>
      <c r="T25" s="1"/>
      <c r="U25" s="15"/>
      <c r="V25" s="1"/>
      <c r="W25" s="181"/>
      <c r="X25" s="1"/>
    </row>
    <row r="26" spans="1:61" s="18" customFormat="1" x14ac:dyDescent="0.25">
      <c r="A26" s="181" t="s">
        <v>270</v>
      </c>
      <c r="B26" s="307"/>
      <c r="C26" s="50" t="s">
        <v>356</v>
      </c>
      <c r="D26" s="181">
        <v>3</v>
      </c>
      <c r="E26" s="181"/>
      <c r="F26" s="181"/>
      <c r="G26" s="115"/>
      <c r="H26" s="55">
        <v>72</v>
      </c>
      <c r="I26" s="16">
        <f>H26-J26</f>
        <v>32</v>
      </c>
      <c r="J26" s="2">
        <v>40</v>
      </c>
      <c r="K26" s="2"/>
      <c r="L26" s="17"/>
      <c r="M26" s="17"/>
      <c r="N26" s="29"/>
      <c r="O26" s="15"/>
      <c r="P26" s="15"/>
      <c r="Q26" s="15">
        <v>8</v>
      </c>
      <c r="R26" s="1">
        <v>48</v>
      </c>
      <c r="S26" s="181">
        <v>2</v>
      </c>
      <c r="T26" s="1">
        <v>24</v>
      </c>
      <c r="U26" s="15"/>
      <c r="V26" s="1"/>
      <c r="W26" s="181"/>
      <c r="X26" s="1"/>
    </row>
    <row r="27" spans="1:61" s="18" customFormat="1" x14ac:dyDescent="0.25">
      <c r="A27" s="181"/>
      <c r="B27" s="56"/>
      <c r="C27" s="71" t="s">
        <v>67</v>
      </c>
      <c r="D27" s="181">
        <v>3</v>
      </c>
      <c r="E27" s="181"/>
      <c r="F27" s="181"/>
      <c r="G27" s="181"/>
      <c r="H27" s="2"/>
      <c r="I27" s="129"/>
      <c r="J27" s="2"/>
      <c r="K27" s="2"/>
      <c r="L27" s="61">
        <v>72</v>
      </c>
      <c r="M27" s="130"/>
      <c r="N27" s="130"/>
      <c r="O27" s="130"/>
      <c r="P27" s="16"/>
      <c r="Q27" s="130"/>
      <c r="R27" s="42"/>
      <c r="S27" s="15"/>
      <c r="T27" s="1"/>
      <c r="U27" s="15"/>
      <c r="V27" s="1"/>
      <c r="W27" s="15"/>
      <c r="X27" s="1"/>
    </row>
    <row r="28" spans="1:61" s="18" customFormat="1" x14ac:dyDescent="0.25">
      <c r="A28" s="181"/>
      <c r="B28" s="190"/>
      <c r="C28" s="310" t="s">
        <v>273</v>
      </c>
      <c r="D28" s="311"/>
      <c r="E28" s="311"/>
      <c r="F28" s="311"/>
      <c r="G28" s="311"/>
      <c r="H28" s="311"/>
      <c r="I28" s="311"/>
      <c r="J28" s="311"/>
      <c r="K28" s="311"/>
      <c r="L28" s="311"/>
      <c r="M28" s="311"/>
      <c r="N28" s="311"/>
      <c r="O28" s="311"/>
      <c r="P28" s="311"/>
      <c r="Q28" s="311"/>
      <c r="R28" s="311"/>
      <c r="S28" s="311"/>
      <c r="T28" s="311"/>
      <c r="U28" s="311"/>
      <c r="V28" s="311"/>
      <c r="W28" s="311"/>
      <c r="X28" s="312"/>
    </row>
    <row r="29" spans="1:61" s="31" customFormat="1" x14ac:dyDescent="0.25">
      <c r="A29" s="57">
        <v>2</v>
      </c>
      <c r="B29" s="200" t="s">
        <v>193</v>
      </c>
      <c r="C29" s="59"/>
      <c r="D29" s="60">
        <f>D30+D31+D32+D33+D34+D35+D36+D37+D38</f>
        <v>10</v>
      </c>
      <c r="E29" s="60">
        <f t="shared" ref="E29:X29" si="3">E30+E31+E32+E33+E34+E35+E36+E37+E38</f>
        <v>6</v>
      </c>
      <c r="F29" s="60">
        <f t="shared" si="3"/>
        <v>13</v>
      </c>
      <c r="G29" s="60">
        <f t="shared" si="3"/>
        <v>0</v>
      </c>
      <c r="H29" s="60">
        <f t="shared" si="3"/>
        <v>240</v>
      </c>
      <c r="I29" s="60">
        <f t="shared" si="3"/>
        <v>106</v>
      </c>
      <c r="J29" s="60">
        <f t="shared" si="3"/>
        <v>134</v>
      </c>
      <c r="K29" s="60">
        <f t="shared" si="3"/>
        <v>0</v>
      </c>
      <c r="L29" s="60">
        <f t="shared" si="3"/>
        <v>0</v>
      </c>
      <c r="M29" s="60">
        <f t="shared" si="3"/>
        <v>0</v>
      </c>
      <c r="N29" s="60">
        <f t="shared" si="3"/>
        <v>0</v>
      </c>
      <c r="O29" s="60">
        <f t="shared" si="3"/>
        <v>0</v>
      </c>
      <c r="P29" s="60">
        <f t="shared" si="3"/>
        <v>0</v>
      </c>
      <c r="Q29" s="60">
        <f t="shared" si="3"/>
        <v>4</v>
      </c>
      <c r="R29" s="60">
        <f t="shared" si="3"/>
        <v>24</v>
      </c>
      <c r="S29" s="60">
        <f t="shared" si="3"/>
        <v>8</v>
      </c>
      <c r="T29" s="60">
        <f t="shared" si="3"/>
        <v>96</v>
      </c>
      <c r="U29" s="60">
        <f t="shared" si="3"/>
        <v>16</v>
      </c>
      <c r="V29" s="60">
        <f t="shared" si="3"/>
        <v>96</v>
      </c>
      <c r="W29" s="60">
        <f t="shared" si="3"/>
        <v>4</v>
      </c>
      <c r="X29" s="60">
        <f t="shared" si="3"/>
        <v>24</v>
      </c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</row>
    <row r="30" spans="1:61" s="31" customFormat="1" ht="39.75" customHeight="1" x14ac:dyDescent="0.25">
      <c r="A30" s="298" t="s">
        <v>194</v>
      </c>
      <c r="B30" s="290" t="s">
        <v>274</v>
      </c>
      <c r="C30" s="212" t="s">
        <v>392</v>
      </c>
      <c r="D30" s="181">
        <f>H30/24</f>
        <v>1</v>
      </c>
      <c r="E30" s="35"/>
      <c r="F30" s="6"/>
      <c r="G30" s="132"/>
      <c r="H30" s="4">
        <f>N30+P30+R30+T30+V30+X30</f>
        <v>24</v>
      </c>
      <c r="I30" s="152">
        <f t="shared" ref="I30:I38" si="4">H30-J30</f>
        <v>-20</v>
      </c>
      <c r="J30" s="4">
        <v>44</v>
      </c>
      <c r="K30" s="68"/>
      <c r="L30" s="68"/>
      <c r="M30" s="133"/>
      <c r="N30" s="133"/>
      <c r="O30" s="133"/>
      <c r="P30" s="133"/>
      <c r="Q30" s="27">
        <v>2</v>
      </c>
      <c r="R30" s="43">
        <v>12</v>
      </c>
      <c r="S30" s="34">
        <v>1</v>
      </c>
      <c r="T30" s="43">
        <v>12</v>
      </c>
      <c r="U30" s="34"/>
      <c r="V30" s="43"/>
      <c r="W30" s="34"/>
      <c r="X30" s="43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</row>
    <row r="31" spans="1:61" s="31" customFormat="1" ht="50.25" customHeight="1" x14ac:dyDescent="0.25">
      <c r="A31" s="300"/>
      <c r="B31" s="292"/>
      <c r="C31" s="109" t="s">
        <v>391</v>
      </c>
      <c r="D31" s="210">
        <f>H31/24</f>
        <v>2.5</v>
      </c>
      <c r="E31" s="35">
        <v>6</v>
      </c>
      <c r="F31" s="6"/>
      <c r="G31" s="132"/>
      <c r="H31" s="4">
        <f>N31+P31+R31+T31+V31+X31</f>
        <v>60</v>
      </c>
      <c r="I31" s="152">
        <f t="shared" ref="I31" si="5">H31-J31</f>
        <v>28</v>
      </c>
      <c r="J31" s="4">
        <v>32</v>
      </c>
      <c r="K31" s="68"/>
      <c r="L31" s="68"/>
      <c r="M31" s="133"/>
      <c r="N31" s="133"/>
      <c r="O31" s="133"/>
      <c r="P31" s="133"/>
      <c r="Q31" s="27">
        <v>2</v>
      </c>
      <c r="R31" s="43">
        <v>12</v>
      </c>
      <c r="S31" s="34">
        <v>1</v>
      </c>
      <c r="T31" s="43">
        <v>12</v>
      </c>
      <c r="U31" s="34">
        <v>2</v>
      </c>
      <c r="V31" s="43">
        <v>12</v>
      </c>
      <c r="W31" s="34">
        <v>4</v>
      </c>
      <c r="X31" s="43">
        <v>24</v>
      </c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</row>
    <row r="32" spans="1:61" s="31" customFormat="1" ht="27" customHeight="1" x14ac:dyDescent="0.25">
      <c r="A32" s="298" t="s">
        <v>195</v>
      </c>
      <c r="B32" s="347" t="s">
        <v>389</v>
      </c>
      <c r="C32" s="211" t="s">
        <v>393</v>
      </c>
      <c r="D32" s="181">
        <f t="shared" ref="D32:D38" si="6">H32/24</f>
        <v>1</v>
      </c>
      <c r="E32" s="131"/>
      <c r="F32" s="6"/>
      <c r="G32" s="132"/>
      <c r="H32" s="4">
        <f t="shared" ref="H32:H38" si="7">N32+P32+R32+T32+V32+X32</f>
        <v>24</v>
      </c>
      <c r="I32" s="152">
        <f t="shared" si="4"/>
        <v>10</v>
      </c>
      <c r="J32" s="4">
        <v>14</v>
      </c>
      <c r="K32" s="68"/>
      <c r="L32" s="68"/>
      <c r="M32" s="133"/>
      <c r="N32" s="133"/>
      <c r="O32" s="133"/>
      <c r="P32" s="133"/>
      <c r="Q32" s="27"/>
      <c r="R32" s="43"/>
      <c r="S32" s="34">
        <v>2</v>
      </c>
      <c r="T32" s="43">
        <v>24</v>
      </c>
      <c r="U32" s="34"/>
      <c r="V32" s="43"/>
      <c r="W32" s="34"/>
      <c r="X32" s="43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</row>
    <row r="33" spans="1:46" ht="53.25" customHeight="1" x14ac:dyDescent="0.25">
      <c r="A33" s="300"/>
      <c r="B33" s="348"/>
      <c r="C33" s="62" t="s">
        <v>390</v>
      </c>
      <c r="D33" s="181">
        <f>H33/24</f>
        <v>1</v>
      </c>
      <c r="E33" s="181"/>
      <c r="F33" s="181"/>
      <c r="G33" s="181"/>
      <c r="H33" s="4">
        <f>N33+P33+R33+T33+V33+X33</f>
        <v>24</v>
      </c>
      <c r="I33" s="152">
        <f>H33-J33</f>
        <v>0</v>
      </c>
      <c r="J33" s="2">
        <v>24</v>
      </c>
      <c r="K33" s="2"/>
      <c r="L33" s="2"/>
      <c r="M33" s="17"/>
      <c r="N33" s="15"/>
      <c r="O33" s="15"/>
      <c r="P33" s="15"/>
      <c r="Q33" s="15"/>
      <c r="R33" s="1"/>
      <c r="S33" s="181"/>
      <c r="T33" s="1"/>
      <c r="U33" s="15">
        <v>4</v>
      </c>
      <c r="V33" s="1">
        <v>24</v>
      </c>
      <c r="W33" s="181"/>
      <c r="X33" s="1"/>
    </row>
    <row r="34" spans="1:46" s="31" customFormat="1" ht="27.75" customHeight="1" x14ac:dyDescent="0.25">
      <c r="A34" s="298" t="s">
        <v>196</v>
      </c>
      <c r="B34" s="313" t="s">
        <v>275</v>
      </c>
      <c r="C34" s="110" t="s">
        <v>357</v>
      </c>
      <c r="D34" s="181">
        <f t="shared" si="6"/>
        <v>1</v>
      </c>
      <c r="E34" s="131"/>
      <c r="F34" s="6"/>
      <c r="G34" s="132"/>
      <c r="H34" s="4">
        <f t="shared" si="7"/>
        <v>24</v>
      </c>
      <c r="I34" s="152">
        <f t="shared" si="4"/>
        <v>14</v>
      </c>
      <c r="J34" s="4">
        <v>10</v>
      </c>
      <c r="K34" s="68"/>
      <c r="L34" s="68"/>
      <c r="M34" s="133"/>
      <c r="N34" s="133"/>
      <c r="O34" s="133"/>
      <c r="P34" s="133"/>
      <c r="Q34" s="27"/>
      <c r="R34" s="43"/>
      <c r="S34" s="34"/>
      <c r="T34" s="43"/>
      <c r="U34" s="34">
        <v>4</v>
      </c>
      <c r="V34" s="43">
        <v>24</v>
      </c>
      <c r="W34" s="34"/>
      <c r="X34" s="43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</row>
    <row r="35" spans="1:46" s="31" customFormat="1" ht="37.5" customHeight="1" x14ac:dyDescent="0.25">
      <c r="A35" s="300"/>
      <c r="B35" s="314"/>
      <c r="C35" s="205" t="s">
        <v>323</v>
      </c>
      <c r="D35" s="181">
        <f t="shared" si="6"/>
        <v>1</v>
      </c>
      <c r="E35" s="131"/>
      <c r="F35" s="6"/>
      <c r="G35" s="132"/>
      <c r="H35" s="4">
        <f t="shared" si="7"/>
        <v>24</v>
      </c>
      <c r="I35" s="152">
        <f t="shared" si="4"/>
        <v>14</v>
      </c>
      <c r="J35" s="4">
        <v>10</v>
      </c>
      <c r="K35" s="68"/>
      <c r="L35" s="68"/>
      <c r="M35" s="133"/>
      <c r="N35" s="133"/>
      <c r="O35" s="133"/>
      <c r="P35" s="133"/>
      <c r="Q35" s="34"/>
      <c r="R35" s="43"/>
      <c r="S35" s="68"/>
      <c r="T35" s="43"/>
      <c r="U35" s="68">
        <v>4</v>
      </c>
      <c r="V35" s="43">
        <v>24</v>
      </c>
      <c r="W35" s="68"/>
      <c r="X35" s="43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</row>
    <row r="36" spans="1:46" s="31" customFormat="1" ht="54.75" customHeight="1" x14ac:dyDescent="0.25">
      <c r="A36" s="298" t="s">
        <v>197</v>
      </c>
      <c r="B36" s="301" t="s">
        <v>276</v>
      </c>
      <c r="C36" s="62" t="s">
        <v>284</v>
      </c>
      <c r="D36" s="181">
        <f t="shared" si="6"/>
        <v>0.5</v>
      </c>
      <c r="E36" s="131"/>
      <c r="F36" s="6">
        <v>5</v>
      </c>
      <c r="G36" s="132"/>
      <c r="H36" s="4">
        <f t="shared" si="7"/>
        <v>12</v>
      </c>
      <c r="I36" s="152">
        <f t="shared" si="4"/>
        <v>12</v>
      </c>
      <c r="J36" s="4">
        <v>0</v>
      </c>
      <c r="K36" s="68"/>
      <c r="L36" s="68"/>
      <c r="M36" s="133"/>
      <c r="N36" s="133"/>
      <c r="O36" s="133"/>
      <c r="P36" s="133"/>
      <c r="Q36" s="27"/>
      <c r="R36" s="43"/>
      <c r="S36" s="34"/>
      <c r="T36" s="43"/>
      <c r="U36" s="34">
        <v>2</v>
      </c>
      <c r="V36" s="43">
        <v>12</v>
      </c>
      <c r="W36" s="34"/>
      <c r="X36" s="43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</row>
    <row r="37" spans="1:46" s="31" customFormat="1" ht="40.5" customHeight="1" x14ac:dyDescent="0.25">
      <c r="A37" s="299"/>
      <c r="B37" s="302"/>
      <c r="C37" s="62" t="s">
        <v>358</v>
      </c>
      <c r="D37" s="181">
        <f t="shared" si="6"/>
        <v>1</v>
      </c>
      <c r="E37" s="131"/>
      <c r="F37" s="6">
        <v>4</v>
      </c>
      <c r="G37" s="132"/>
      <c r="H37" s="4">
        <f t="shared" si="7"/>
        <v>24</v>
      </c>
      <c r="I37" s="152">
        <f t="shared" si="4"/>
        <v>24</v>
      </c>
      <c r="J37" s="4">
        <v>0</v>
      </c>
      <c r="K37" s="68"/>
      <c r="L37" s="68"/>
      <c r="M37" s="133"/>
      <c r="N37" s="133"/>
      <c r="O37" s="133"/>
      <c r="P37" s="133"/>
      <c r="Q37" s="34"/>
      <c r="R37" s="43"/>
      <c r="S37" s="68">
        <v>2</v>
      </c>
      <c r="T37" s="43">
        <v>24</v>
      </c>
      <c r="U37" s="68"/>
      <c r="V37" s="43"/>
      <c r="W37" s="68"/>
      <c r="X37" s="43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</row>
    <row r="38" spans="1:46" s="31" customFormat="1" ht="39" customHeight="1" x14ac:dyDescent="0.25">
      <c r="A38" s="299"/>
      <c r="B38" s="302"/>
      <c r="C38" s="62" t="s">
        <v>285</v>
      </c>
      <c r="D38" s="181">
        <f t="shared" si="6"/>
        <v>1</v>
      </c>
      <c r="E38" s="131"/>
      <c r="F38" s="6">
        <v>4</v>
      </c>
      <c r="G38" s="132"/>
      <c r="H38" s="4">
        <f t="shared" si="7"/>
        <v>24</v>
      </c>
      <c r="I38" s="152">
        <f t="shared" si="4"/>
        <v>24</v>
      </c>
      <c r="J38" s="4">
        <v>0</v>
      </c>
      <c r="K38" s="68"/>
      <c r="L38" s="68"/>
      <c r="M38" s="133"/>
      <c r="N38" s="133"/>
      <c r="O38" s="133"/>
      <c r="P38" s="133"/>
      <c r="Q38" s="34"/>
      <c r="R38" s="43"/>
      <c r="S38" s="68">
        <v>2</v>
      </c>
      <c r="T38" s="43">
        <v>24</v>
      </c>
      <c r="U38" s="68"/>
      <c r="V38" s="43"/>
      <c r="W38" s="68"/>
      <c r="X38" s="43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</row>
    <row r="39" spans="1:46" s="46" customFormat="1" ht="25.5" customHeight="1" x14ac:dyDescent="0.25">
      <c r="A39" s="36">
        <v>3</v>
      </c>
      <c r="B39" s="7" t="s">
        <v>198</v>
      </c>
      <c r="C39" s="58"/>
      <c r="D39" s="7">
        <f>D40+D41+D42+D43+D44+D45+D46+D47+D48+D49+D50+D51+D52+D53+D54+D55+D56+D57+D58+D59+D60+D61+D62</f>
        <v>49</v>
      </c>
      <c r="E39" s="7"/>
      <c r="F39" s="7"/>
      <c r="G39" s="7">
        <f t="shared" ref="G39:X39" si="8">G40+G41+G42+G43+G44+G45+G46+G47+G48+G49+G50+G51+G52+G53+G54+G55+G56+G57+G58+G59+G60+G61+G62</f>
        <v>2</v>
      </c>
      <c r="H39" s="7">
        <f t="shared" si="8"/>
        <v>456</v>
      </c>
      <c r="I39" s="7">
        <f>H39-J39</f>
        <v>248</v>
      </c>
      <c r="J39" s="7">
        <f t="shared" si="8"/>
        <v>208</v>
      </c>
      <c r="K39" s="7">
        <f t="shared" si="8"/>
        <v>0</v>
      </c>
      <c r="L39" s="7">
        <f t="shared" si="8"/>
        <v>720</v>
      </c>
      <c r="M39" s="7">
        <f t="shared" si="8"/>
        <v>0</v>
      </c>
      <c r="N39" s="7">
        <f t="shared" si="8"/>
        <v>0</v>
      </c>
      <c r="O39" s="7">
        <f t="shared" si="8"/>
        <v>0</v>
      </c>
      <c r="P39" s="7">
        <f t="shared" si="8"/>
        <v>0</v>
      </c>
      <c r="Q39" s="7">
        <f t="shared" si="8"/>
        <v>24</v>
      </c>
      <c r="R39" s="7">
        <f t="shared" si="8"/>
        <v>144</v>
      </c>
      <c r="S39" s="7">
        <f t="shared" si="8"/>
        <v>26</v>
      </c>
      <c r="T39" s="7">
        <f t="shared" si="8"/>
        <v>312</v>
      </c>
      <c r="U39" s="7">
        <f t="shared" si="8"/>
        <v>0</v>
      </c>
      <c r="V39" s="7">
        <f t="shared" si="8"/>
        <v>0</v>
      </c>
      <c r="W39" s="7">
        <f t="shared" si="8"/>
        <v>0</v>
      </c>
      <c r="X39" s="7">
        <f t="shared" si="8"/>
        <v>0</v>
      </c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</row>
    <row r="40" spans="1:46" ht="54.75" customHeight="1" x14ac:dyDescent="0.25">
      <c r="A40" s="298" t="s">
        <v>199</v>
      </c>
      <c r="B40" s="344" t="s">
        <v>277</v>
      </c>
      <c r="C40" s="62" t="s">
        <v>286</v>
      </c>
      <c r="D40" s="182">
        <f>H40/24</f>
        <v>1</v>
      </c>
      <c r="E40" s="35"/>
      <c r="F40" s="35">
        <v>3</v>
      </c>
      <c r="G40" s="35"/>
      <c r="H40" s="4">
        <f>N40+P40+R40+T40+V40+X40</f>
        <v>24</v>
      </c>
      <c r="I40" s="15">
        <f t="shared" ref="I40:I63" si="9">H40-J40</f>
        <v>16</v>
      </c>
      <c r="J40" s="2">
        <v>8</v>
      </c>
      <c r="K40" s="2"/>
      <c r="L40" s="2"/>
      <c r="M40" s="17"/>
      <c r="N40" s="134"/>
      <c r="O40" s="134"/>
      <c r="P40" s="134"/>
      <c r="Q40" s="15">
        <v>4</v>
      </c>
      <c r="R40" s="1">
        <v>24</v>
      </c>
      <c r="S40" s="181"/>
      <c r="T40" s="1"/>
      <c r="U40" s="15"/>
      <c r="V40" s="1"/>
      <c r="W40" s="181"/>
      <c r="X40" s="1"/>
    </row>
    <row r="41" spans="1:46" ht="49.5" customHeight="1" x14ac:dyDescent="0.25">
      <c r="A41" s="299"/>
      <c r="B41" s="345"/>
      <c r="C41" s="62" t="s">
        <v>359</v>
      </c>
      <c r="D41" s="182">
        <f>H41/24</f>
        <v>1</v>
      </c>
      <c r="E41" s="35"/>
      <c r="F41" s="35"/>
      <c r="G41" s="35"/>
      <c r="H41" s="4">
        <f t="shared" ref="H41:H58" si="10">N41+P41+R41+T41+V41+X41</f>
        <v>24</v>
      </c>
      <c r="I41" s="15">
        <f t="shared" si="9"/>
        <v>14</v>
      </c>
      <c r="J41" s="2">
        <v>10</v>
      </c>
      <c r="K41" s="2"/>
      <c r="L41" s="2"/>
      <c r="M41" s="17"/>
      <c r="N41" s="134"/>
      <c r="O41" s="134"/>
      <c r="P41" s="134"/>
      <c r="Q41" s="15">
        <v>4</v>
      </c>
      <c r="R41" s="1">
        <v>24</v>
      </c>
      <c r="S41" s="181"/>
      <c r="T41" s="1"/>
      <c r="U41" s="15"/>
      <c r="V41" s="1"/>
      <c r="W41" s="181"/>
      <c r="X41" s="1"/>
    </row>
    <row r="42" spans="1:46" ht="38.25" customHeight="1" x14ac:dyDescent="0.25">
      <c r="A42" s="299"/>
      <c r="B42" s="345"/>
      <c r="C42" s="63" t="s">
        <v>360</v>
      </c>
      <c r="D42" s="182">
        <f>H42/24</f>
        <v>1</v>
      </c>
      <c r="E42" s="35"/>
      <c r="F42" s="35">
        <v>3</v>
      </c>
      <c r="G42" s="35">
        <v>1</v>
      </c>
      <c r="H42" s="4">
        <f t="shared" si="10"/>
        <v>24</v>
      </c>
      <c r="I42" s="15">
        <f t="shared" si="9"/>
        <v>8</v>
      </c>
      <c r="J42" s="2">
        <v>16</v>
      </c>
      <c r="K42" s="2"/>
      <c r="L42" s="69"/>
      <c r="M42" s="17"/>
      <c r="N42" s="134"/>
      <c r="O42" s="134"/>
      <c r="P42" s="134"/>
      <c r="Q42" s="27">
        <v>4</v>
      </c>
      <c r="R42" s="43">
        <v>24</v>
      </c>
      <c r="S42" s="34"/>
      <c r="T42" s="43"/>
      <c r="U42" s="27"/>
      <c r="V42" s="1"/>
      <c r="W42" s="181"/>
      <c r="X42" s="1"/>
    </row>
    <row r="43" spans="1:46" ht="35.25" customHeight="1" x14ac:dyDescent="0.25">
      <c r="A43" s="299"/>
      <c r="B43" s="345"/>
      <c r="C43" s="198" t="s">
        <v>361</v>
      </c>
      <c r="D43" s="182">
        <v>1.5</v>
      </c>
      <c r="E43" s="35"/>
      <c r="F43" s="35"/>
      <c r="G43" s="35"/>
      <c r="H43" s="4"/>
      <c r="I43" s="15"/>
      <c r="J43" s="2"/>
      <c r="K43" s="2"/>
      <c r="L43" s="69">
        <v>36</v>
      </c>
      <c r="M43" s="17"/>
      <c r="N43" s="134"/>
      <c r="O43" s="134"/>
      <c r="P43" s="134"/>
      <c r="Q43" s="27"/>
      <c r="R43" s="43"/>
      <c r="S43" s="34"/>
      <c r="T43" s="43"/>
      <c r="U43" s="27"/>
      <c r="V43" s="1"/>
      <c r="W43" s="181"/>
      <c r="X43" s="1"/>
    </row>
    <row r="44" spans="1:46" ht="38.25" customHeight="1" x14ac:dyDescent="0.25">
      <c r="A44" s="300"/>
      <c r="B44" s="346"/>
      <c r="C44" s="198" t="s">
        <v>362</v>
      </c>
      <c r="D44" s="182">
        <v>3</v>
      </c>
      <c r="E44" s="35"/>
      <c r="F44" s="35"/>
      <c r="G44" s="35"/>
      <c r="H44" s="4"/>
      <c r="I44" s="15"/>
      <c r="J44" s="2"/>
      <c r="K44" s="2"/>
      <c r="L44" s="69">
        <v>72</v>
      </c>
      <c r="M44" s="17"/>
      <c r="N44" s="134"/>
      <c r="O44" s="134"/>
      <c r="P44" s="134"/>
      <c r="Q44" s="27"/>
      <c r="R44" s="43"/>
      <c r="S44" s="34"/>
      <c r="T44" s="43"/>
      <c r="U44" s="27"/>
      <c r="V44" s="1"/>
      <c r="W44" s="181"/>
      <c r="X44" s="1"/>
    </row>
    <row r="45" spans="1:46" s="18" customFormat="1" ht="39.75" customHeight="1" x14ac:dyDescent="0.25">
      <c r="A45" s="295" t="s">
        <v>271</v>
      </c>
      <c r="B45" s="287" t="s">
        <v>280</v>
      </c>
      <c r="C45" s="62" t="s">
        <v>363</v>
      </c>
      <c r="D45" s="182">
        <f>H45/24</f>
        <v>1</v>
      </c>
      <c r="E45" s="135"/>
      <c r="F45" s="35">
        <v>3</v>
      </c>
      <c r="G45" s="35"/>
      <c r="H45" s="4">
        <f t="shared" si="10"/>
        <v>24</v>
      </c>
      <c r="I45" s="15">
        <f t="shared" si="9"/>
        <v>10</v>
      </c>
      <c r="J45" s="2">
        <v>14</v>
      </c>
      <c r="K45" s="2"/>
      <c r="L45" s="2"/>
      <c r="M45" s="17"/>
      <c r="N45" s="28"/>
      <c r="O45" s="28"/>
      <c r="P45" s="28"/>
      <c r="Q45" s="28">
        <v>4</v>
      </c>
      <c r="R45" s="40">
        <v>24</v>
      </c>
      <c r="S45" s="35"/>
      <c r="T45" s="40"/>
      <c r="U45" s="28"/>
      <c r="V45" s="1"/>
      <c r="W45" s="181"/>
      <c r="X45" s="1"/>
    </row>
    <row r="46" spans="1:46" s="18" customFormat="1" ht="30" customHeight="1" x14ac:dyDescent="0.25">
      <c r="A46" s="296"/>
      <c r="B46" s="288"/>
      <c r="C46" s="62" t="s">
        <v>364</v>
      </c>
      <c r="D46" s="182">
        <f>H46/24</f>
        <v>1</v>
      </c>
      <c r="E46" s="135"/>
      <c r="F46" s="35"/>
      <c r="G46" s="35"/>
      <c r="H46" s="4">
        <f t="shared" si="10"/>
        <v>24</v>
      </c>
      <c r="I46" s="15">
        <f t="shared" si="9"/>
        <v>16</v>
      </c>
      <c r="J46" s="2">
        <v>8</v>
      </c>
      <c r="K46" s="2"/>
      <c r="L46" s="2"/>
      <c r="M46" s="17"/>
      <c r="N46" s="28"/>
      <c r="O46" s="28"/>
      <c r="P46" s="28"/>
      <c r="Q46" s="28">
        <v>4</v>
      </c>
      <c r="R46" s="40">
        <v>24</v>
      </c>
      <c r="S46" s="35"/>
      <c r="T46" s="40"/>
      <c r="U46" s="28"/>
      <c r="V46" s="1"/>
      <c r="W46" s="181"/>
      <c r="X46" s="1"/>
    </row>
    <row r="47" spans="1:46" s="18" customFormat="1" ht="27.75" customHeight="1" x14ac:dyDescent="0.25">
      <c r="A47" s="296"/>
      <c r="B47" s="288"/>
      <c r="C47" s="62" t="s">
        <v>287</v>
      </c>
      <c r="D47" s="182">
        <f>H47/24</f>
        <v>1</v>
      </c>
      <c r="E47" s="135"/>
      <c r="F47" s="35"/>
      <c r="G47" s="35"/>
      <c r="H47" s="4">
        <f t="shared" si="10"/>
        <v>24</v>
      </c>
      <c r="I47" s="15">
        <f t="shared" si="9"/>
        <v>8</v>
      </c>
      <c r="J47" s="2">
        <v>16</v>
      </c>
      <c r="K47" s="2"/>
      <c r="L47" s="2"/>
      <c r="M47" s="17"/>
      <c r="N47" s="28"/>
      <c r="O47" s="28"/>
      <c r="P47" s="28"/>
      <c r="Q47" s="28">
        <v>4</v>
      </c>
      <c r="R47" s="40">
        <v>24</v>
      </c>
      <c r="S47" s="35"/>
      <c r="T47" s="40"/>
      <c r="U47" s="28"/>
      <c r="V47" s="1"/>
      <c r="W47" s="181"/>
      <c r="X47" s="1"/>
    </row>
    <row r="48" spans="1:46" s="18" customFormat="1" ht="38.25" customHeight="1" x14ac:dyDescent="0.25">
      <c r="A48" s="296"/>
      <c r="B48" s="288"/>
      <c r="C48" s="63" t="s">
        <v>365</v>
      </c>
      <c r="D48" s="182">
        <f>H48/24</f>
        <v>1</v>
      </c>
      <c r="E48" s="136"/>
      <c r="F48" s="136">
        <v>3</v>
      </c>
      <c r="G48" s="136">
        <v>1</v>
      </c>
      <c r="H48" s="4">
        <f t="shared" si="10"/>
        <v>24</v>
      </c>
      <c r="I48" s="15">
        <f t="shared" si="9"/>
        <v>12</v>
      </c>
      <c r="J48" s="53">
        <v>12</v>
      </c>
      <c r="K48" s="53"/>
      <c r="L48" s="68"/>
      <c r="M48" s="16"/>
      <c r="N48" s="27"/>
      <c r="O48" s="27"/>
      <c r="P48" s="27"/>
      <c r="Q48" s="27"/>
      <c r="R48" s="43"/>
      <c r="S48" s="34">
        <v>2</v>
      </c>
      <c r="T48" s="43">
        <v>24</v>
      </c>
      <c r="U48" s="27"/>
      <c r="V48" s="41"/>
      <c r="W48" s="6"/>
      <c r="X48" s="41"/>
    </row>
    <row r="49" spans="1:46" s="18" customFormat="1" ht="40.5" customHeight="1" x14ac:dyDescent="0.25">
      <c r="A49" s="296"/>
      <c r="B49" s="288"/>
      <c r="C49" s="198" t="s">
        <v>366</v>
      </c>
      <c r="D49" s="182">
        <v>1.5</v>
      </c>
      <c r="E49" s="136"/>
      <c r="F49" s="136"/>
      <c r="G49" s="136"/>
      <c r="H49" s="4"/>
      <c r="I49" s="15"/>
      <c r="J49" s="53"/>
      <c r="K49" s="53"/>
      <c r="L49" s="68">
        <v>36</v>
      </c>
      <c r="M49" s="16"/>
      <c r="N49" s="27"/>
      <c r="O49" s="27"/>
      <c r="P49" s="27"/>
      <c r="Q49" s="27"/>
      <c r="R49" s="43"/>
      <c r="S49" s="34"/>
      <c r="T49" s="43"/>
      <c r="U49" s="27"/>
      <c r="V49" s="41"/>
      <c r="W49" s="6"/>
      <c r="X49" s="41"/>
    </row>
    <row r="50" spans="1:46" s="18" customFormat="1" ht="40.5" customHeight="1" x14ac:dyDescent="0.25">
      <c r="A50" s="297"/>
      <c r="B50" s="289"/>
      <c r="C50" s="198" t="s">
        <v>367</v>
      </c>
      <c r="D50" s="182">
        <v>3</v>
      </c>
      <c r="E50" s="136"/>
      <c r="F50" s="136"/>
      <c r="G50" s="136"/>
      <c r="H50" s="4"/>
      <c r="I50" s="15"/>
      <c r="J50" s="53"/>
      <c r="K50" s="53"/>
      <c r="L50" s="68">
        <v>72</v>
      </c>
      <c r="M50" s="16"/>
      <c r="N50" s="27"/>
      <c r="O50" s="27"/>
      <c r="P50" s="27"/>
      <c r="Q50" s="27"/>
      <c r="R50" s="43"/>
      <c r="S50" s="34"/>
      <c r="T50" s="43"/>
      <c r="U50" s="27"/>
      <c r="V50" s="41"/>
      <c r="W50" s="6"/>
      <c r="X50" s="41"/>
    </row>
    <row r="51" spans="1:46" s="9" customFormat="1" ht="40.5" customHeight="1" x14ac:dyDescent="0.25">
      <c r="A51" s="298" t="s">
        <v>200</v>
      </c>
      <c r="B51" s="344" t="s">
        <v>281</v>
      </c>
      <c r="C51" s="62" t="s">
        <v>288</v>
      </c>
      <c r="D51" s="182">
        <f>H51/24</f>
        <v>2</v>
      </c>
      <c r="E51" s="35"/>
      <c r="F51" s="35"/>
      <c r="G51" s="35"/>
      <c r="H51" s="4">
        <f t="shared" si="10"/>
        <v>48</v>
      </c>
      <c r="I51" s="15">
        <f t="shared" si="9"/>
        <v>28</v>
      </c>
      <c r="J51" s="2">
        <v>20</v>
      </c>
      <c r="K51" s="2"/>
      <c r="L51" s="2"/>
      <c r="M51" s="17"/>
      <c r="N51" s="28"/>
      <c r="O51" s="28"/>
      <c r="P51" s="28"/>
      <c r="Q51" s="28"/>
      <c r="R51" s="40"/>
      <c r="S51" s="35">
        <v>4</v>
      </c>
      <c r="T51" s="40">
        <v>48</v>
      </c>
      <c r="U51" s="28"/>
      <c r="V51" s="40"/>
      <c r="W51" s="35"/>
      <c r="X51" s="1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</row>
    <row r="52" spans="1:46" s="9" customFormat="1" ht="52.5" customHeight="1" x14ac:dyDescent="0.25">
      <c r="A52" s="299"/>
      <c r="B52" s="345"/>
      <c r="C52" s="62" t="s">
        <v>368</v>
      </c>
      <c r="D52" s="182">
        <f>H52/24</f>
        <v>2</v>
      </c>
      <c r="E52" s="35">
        <v>4</v>
      </c>
      <c r="F52" s="35"/>
      <c r="G52" s="35"/>
      <c r="H52" s="4">
        <f t="shared" si="10"/>
        <v>48</v>
      </c>
      <c r="I52" s="15">
        <f t="shared" si="9"/>
        <v>28</v>
      </c>
      <c r="J52" s="2">
        <v>20</v>
      </c>
      <c r="K52" s="2"/>
      <c r="L52" s="2"/>
      <c r="M52" s="17"/>
      <c r="N52" s="28"/>
      <c r="O52" s="28"/>
      <c r="P52" s="28"/>
      <c r="Q52" s="28"/>
      <c r="R52" s="40"/>
      <c r="S52" s="35">
        <v>4</v>
      </c>
      <c r="T52" s="40">
        <v>48</v>
      </c>
      <c r="U52" s="28"/>
      <c r="V52" s="40"/>
      <c r="W52" s="35"/>
      <c r="X52" s="1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</row>
    <row r="53" spans="1:46" s="9" customFormat="1" ht="39" customHeight="1" x14ac:dyDescent="0.25">
      <c r="A53" s="299"/>
      <c r="B53" s="345"/>
      <c r="C53" s="63" t="s">
        <v>289</v>
      </c>
      <c r="D53" s="182">
        <f>H53/24</f>
        <v>2</v>
      </c>
      <c r="E53" s="35"/>
      <c r="F53" s="35"/>
      <c r="G53" s="35"/>
      <c r="H53" s="4">
        <f t="shared" si="10"/>
        <v>48</v>
      </c>
      <c r="I53" s="15">
        <f t="shared" si="9"/>
        <v>36</v>
      </c>
      <c r="J53" s="2">
        <v>12</v>
      </c>
      <c r="K53" s="2"/>
      <c r="L53" s="68"/>
      <c r="M53" s="17"/>
      <c r="N53" s="28"/>
      <c r="O53" s="28"/>
      <c r="P53" s="28"/>
      <c r="Q53" s="28"/>
      <c r="R53" s="40"/>
      <c r="S53" s="35">
        <v>4</v>
      </c>
      <c r="T53" s="40">
        <v>48</v>
      </c>
      <c r="U53" s="30"/>
      <c r="V53" s="44"/>
      <c r="W53" s="33"/>
      <c r="X53" s="45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</row>
    <row r="54" spans="1:46" s="9" customFormat="1" ht="37.5" customHeight="1" x14ac:dyDescent="0.25">
      <c r="A54" s="299"/>
      <c r="B54" s="345"/>
      <c r="C54" s="198" t="s">
        <v>369</v>
      </c>
      <c r="D54" s="181">
        <v>1.5</v>
      </c>
      <c r="E54" s="35"/>
      <c r="F54" s="35"/>
      <c r="G54" s="35"/>
      <c r="H54" s="4"/>
      <c r="I54" s="15"/>
      <c r="J54" s="2"/>
      <c r="K54" s="2"/>
      <c r="L54" s="68">
        <v>36</v>
      </c>
      <c r="M54" s="17"/>
      <c r="N54" s="28"/>
      <c r="O54" s="28"/>
      <c r="P54" s="28"/>
      <c r="Q54" s="28"/>
      <c r="R54" s="40"/>
      <c r="S54" s="35"/>
      <c r="T54" s="40"/>
      <c r="U54" s="30"/>
      <c r="V54" s="44"/>
      <c r="W54" s="33"/>
      <c r="X54" s="45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</row>
    <row r="55" spans="1:46" s="9" customFormat="1" ht="35.25" customHeight="1" x14ac:dyDescent="0.25">
      <c r="A55" s="300"/>
      <c r="B55" s="346"/>
      <c r="C55" s="198" t="s">
        <v>370</v>
      </c>
      <c r="D55" s="181">
        <v>3</v>
      </c>
      <c r="E55" s="35"/>
      <c r="F55" s="35"/>
      <c r="G55" s="35"/>
      <c r="H55" s="4"/>
      <c r="I55" s="15"/>
      <c r="J55" s="2"/>
      <c r="K55" s="2"/>
      <c r="L55" s="68">
        <v>72</v>
      </c>
      <c r="M55" s="17"/>
      <c r="N55" s="28"/>
      <c r="O55" s="28"/>
      <c r="P55" s="28"/>
      <c r="Q55" s="28"/>
      <c r="R55" s="40"/>
      <c r="S55" s="35"/>
      <c r="T55" s="40"/>
      <c r="U55" s="30"/>
      <c r="V55" s="44"/>
      <c r="W55" s="33"/>
      <c r="X55" s="45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</row>
    <row r="56" spans="1:46" ht="37.5" customHeight="1" x14ac:dyDescent="0.25">
      <c r="A56" s="295" t="s">
        <v>201</v>
      </c>
      <c r="B56" s="287" t="s">
        <v>282</v>
      </c>
      <c r="C56" s="62" t="s">
        <v>290</v>
      </c>
      <c r="D56" s="181">
        <f>H56/24</f>
        <v>2</v>
      </c>
      <c r="E56" s="6"/>
      <c r="F56" s="6"/>
      <c r="G56" s="6"/>
      <c r="H56" s="4">
        <f t="shared" si="10"/>
        <v>48</v>
      </c>
      <c r="I56" s="15">
        <f t="shared" si="9"/>
        <v>24</v>
      </c>
      <c r="J56" s="2">
        <v>24</v>
      </c>
      <c r="K56" s="2"/>
      <c r="L56" s="2"/>
      <c r="M56" s="17"/>
      <c r="N56" s="26"/>
      <c r="O56" s="26"/>
      <c r="P56" s="26"/>
      <c r="Q56" s="26"/>
      <c r="R56" s="41"/>
      <c r="S56" s="6">
        <v>4</v>
      </c>
      <c r="T56" s="40">
        <v>48</v>
      </c>
      <c r="U56" s="28"/>
      <c r="V56" s="1"/>
      <c r="W56" s="181"/>
      <c r="X56" s="1"/>
    </row>
    <row r="57" spans="1:46" ht="38.25" customHeight="1" x14ac:dyDescent="0.25">
      <c r="A57" s="296"/>
      <c r="B57" s="288"/>
      <c r="C57" s="62" t="s">
        <v>291</v>
      </c>
      <c r="D57" s="181">
        <f>H57/24</f>
        <v>2</v>
      </c>
      <c r="E57" s="181"/>
      <c r="F57" s="181"/>
      <c r="G57" s="181"/>
      <c r="H57" s="4">
        <f t="shared" si="10"/>
        <v>48</v>
      </c>
      <c r="I57" s="15">
        <f t="shared" si="9"/>
        <v>24</v>
      </c>
      <c r="J57" s="2">
        <v>24</v>
      </c>
      <c r="K57" s="2"/>
      <c r="L57" s="2"/>
      <c r="M57" s="17"/>
      <c r="N57" s="28"/>
      <c r="O57" s="28"/>
      <c r="P57" s="28"/>
      <c r="Q57" s="28"/>
      <c r="R57" s="40"/>
      <c r="S57" s="35">
        <v>4</v>
      </c>
      <c r="T57" s="40">
        <v>48</v>
      </c>
      <c r="U57" s="28"/>
      <c r="V57" s="40"/>
      <c r="W57" s="35"/>
      <c r="X57" s="40"/>
    </row>
    <row r="58" spans="1:46" ht="37.5" customHeight="1" x14ac:dyDescent="0.25">
      <c r="A58" s="296"/>
      <c r="B58" s="288"/>
      <c r="C58" s="195" t="s">
        <v>292</v>
      </c>
      <c r="D58" s="181">
        <f>H58/24</f>
        <v>2</v>
      </c>
      <c r="E58" s="181">
        <v>4</v>
      </c>
      <c r="F58" s="181"/>
      <c r="G58" s="181"/>
      <c r="H58" s="4">
        <f t="shared" si="10"/>
        <v>48</v>
      </c>
      <c r="I58" s="15">
        <f t="shared" si="9"/>
        <v>24</v>
      </c>
      <c r="J58" s="2">
        <v>24</v>
      </c>
      <c r="K58" s="69"/>
      <c r="L58" s="68"/>
      <c r="M58" s="17"/>
      <c r="N58" s="28"/>
      <c r="O58" s="28"/>
      <c r="P58" s="28"/>
      <c r="Q58" s="28"/>
      <c r="R58" s="40"/>
      <c r="S58" s="35">
        <v>4</v>
      </c>
      <c r="T58" s="40">
        <v>48</v>
      </c>
      <c r="U58" s="28"/>
      <c r="V58" s="40"/>
      <c r="W58" s="35"/>
      <c r="X58" s="40"/>
    </row>
    <row r="59" spans="1:46" ht="40.5" customHeight="1" x14ac:dyDescent="0.25">
      <c r="A59" s="296"/>
      <c r="B59" s="288"/>
      <c r="C59" s="213" t="s">
        <v>371</v>
      </c>
      <c r="D59" s="182">
        <v>1.5</v>
      </c>
      <c r="E59" s="181"/>
      <c r="F59" s="181"/>
      <c r="G59" s="181"/>
      <c r="H59" s="4"/>
      <c r="I59" s="15"/>
      <c r="J59" s="2"/>
      <c r="K59" s="2"/>
      <c r="L59" s="68">
        <v>36</v>
      </c>
      <c r="M59" s="17"/>
      <c r="N59" s="28"/>
      <c r="O59" s="28"/>
      <c r="P59" s="28"/>
      <c r="Q59" s="28"/>
      <c r="R59" s="40"/>
      <c r="S59" s="35"/>
      <c r="T59" s="40"/>
      <c r="U59" s="28"/>
      <c r="V59" s="40"/>
      <c r="W59" s="35"/>
      <c r="X59" s="40"/>
    </row>
    <row r="60" spans="1:46" ht="39.75" customHeight="1" x14ac:dyDescent="0.25">
      <c r="A60" s="297"/>
      <c r="B60" s="289"/>
      <c r="C60" s="213" t="s">
        <v>372</v>
      </c>
      <c r="D60" s="182">
        <v>3</v>
      </c>
      <c r="E60" s="181"/>
      <c r="F60" s="181"/>
      <c r="G60" s="181"/>
      <c r="H60" s="4"/>
      <c r="I60" s="15"/>
      <c r="J60" s="2"/>
      <c r="K60" s="2"/>
      <c r="L60" s="68">
        <v>72</v>
      </c>
      <c r="M60" s="17"/>
      <c r="N60" s="28"/>
      <c r="O60" s="28"/>
      <c r="P60" s="28"/>
      <c r="Q60" s="28"/>
      <c r="R60" s="40"/>
      <c r="S60" s="35"/>
      <c r="T60" s="40"/>
      <c r="U60" s="28"/>
      <c r="V60" s="40"/>
      <c r="W60" s="35"/>
      <c r="X60" s="40"/>
    </row>
    <row r="61" spans="1:46" ht="39.75" customHeight="1" x14ac:dyDescent="0.25">
      <c r="A61" s="51"/>
      <c r="B61" s="196"/>
      <c r="C61" s="119" t="s">
        <v>373</v>
      </c>
      <c r="D61" s="179">
        <v>3</v>
      </c>
      <c r="E61" s="114"/>
      <c r="F61" s="114"/>
      <c r="G61" s="114"/>
      <c r="H61" s="4"/>
      <c r="I61" s="15"/>
      <c r="J61" s="54"/>
      <c r="K61" s="54"/>
      <c r="L61" s="68">
        <v>72</v>
      </c>
      <c r="M61" s="17"/>
      <c r="N61" s="28"/>
      <c r="O61" s="28"/>
      <c r="P61" s="28"/>
      <c r="Q61" s="28"/>
      <c r="R61" s="40"/>
      <c r="S61" s="35"/>
      <c r="T61" s="40"/>
      <c r="U61" s="28"/>
      <c r="V61" s="40"/>
      <c r="W61" s="35"/>
      <c r="X61" s="40"/>
    </row>
    <row r="62" spans="1:46" ht="38.25" customHeight="1" x14ac:dyDescent="0.25">
      <c r="A62" s="51"/>
      <c r="B62" s="137"/>
      <c r="C62" s="119" t="s">
        <v>374</v>
      </c>
      <c r="D62" s="179">
        <v>9</v>
      </c>
      <c r="E62" s="114"/>
      <c r="F62" s="114"/>
      <c r="G62" s="114"/>
      <c r="H62" s="4"/>
      <c r="I62" s="15"/>
      <c r="J62" s="54"/>
      <c r="K62" s="54"/>
      <c r="L62" s="68">
        <v>216</v>
      </c>
      <c r="M62" s="17"/>
      <c r="N62" s="28"/>
      <c r="O62" s="28"/>
      <c r="P62" s="28"/>
      <c r="Q62" s="28"/>
      <c r="R62" s="40"/>
      <c r="S62" s="35"/>
      <c r="T62" s="40"/>
      <c r="U62" s="28"/>
      <c r="V62" s="40"/>
      <c r="W62" s="35"/>
      <c r="X62" s="40"/>
    </row>
    <row r="63" spans="1:46" s="9" customFormat="1" ht="30" customHeight="1" x14ac:dyDescent="0.25">
      <c r="A63" s="144"/>
      <c r="B63" s="162" t="s">
        <v>294</v>
      </c>
      <c r="C63" s="141"/>
      <c r="D63" s="142">
        <f>D8+D29+D39</f>
        <v>119</v>
      </c>
      <c r="E63" s="142"/>
      <c r="F63" s="142"/>
      <c r="G63" s="142">
        <f>G8+G29+G39</f>
        <v>7</v>
      </c>
      <c r="H63" s="142">
        <f>H8+H29+H39</f>
        <v>2064</v>
      </c>
      <c r="I63" s="7">
        <f t="shared" si="9"/>
        <v>987</v>
      </c>
      <c r="J63" s="142">
        <f t="shared" ref="J63:X63" si="11">J8+J29+J39</f>
        <v>1077</v>
      </c>
      <c r="K63" s="142">
        <f t="shared" si="11"/>
        <v>0</v>
      </c>
      <c r="L63" s="142">
        <f t="shared" si="11"/>
        <v>792</v>
      </c>
      <c r="M63" s="142">
        <f t="shared" si="11"/>
        <v>36</v>
      </c>
      <c r="N63" s="142">
        <f t="shared" si="11"/>
        <v>720</v>
      </c>
      <c r="O63" s="142">
        <f t="shared" si="11"/>
        <v>36</v>
      </c>
      <c r="P63" s="142">
        <f t="shared" si="11"/>
        <v>576</v>
      </c>
      <c r="Q63" s="142">
        <f t="shared" si="11"/>
        <v>36</v>
      </c>
      <c r="R63" s="142">
        <f t="shared" si="11"/>
        <v>216</v>
      </c>
      <c r="S63" s="142">
        <f t="shared" si="11"/>
        <v>36</v>
      </c>
      <c r="T63" s="142">
        <f t="shared" si="11"/>
        <v>432</v>
      </c>
      <c r="U63" s="142">
        <f t="shared" si="11"/>
        <v>16</v>
      </c>
      <c r="V63" s="142">
        <f t="shared" si="11"/>
        <v>96</v>
      </c>
      <c r="W63" s="142">
        <f t="shared" si="11"/>
        <v>4</v>
      </c>
      <c r="X63" s="142">
        <f t="shared" si="11"/>
        <v>24</v>
      </c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</row>
    <row r="64" spans="1:46" s="46" customFormat="1" ht="28.5" customHeight="1" x14ac:dyDescent="0.25">
      <c r="A64" s="5"/>
      <c r="B64" s="194" t="s">
        <v>295</v>
      </c>
      <c r="C64" s="281" t="s">
        <v>312</v>
      </c>
      <c r="D64" s="282"/>
      <c r="E64" s="282"/>
      <c r="F64" s="282"/>
      <c r="G64" s="282"/>
      <c r="H64" s="282"/>
      <c r="I64" s="282"/>
      <c r="J64" s="282"/>
      <c r="K64" s="282"/>
      <c r="L64" s="282"/>
      <c r="M64" s="282"/>
      <c r="N64" s="282"/>
      <c r="O64" s="282"/>
      <c r="P64" s="282"/>
      <c r="Q64" s="282"/>
      <c r="R64" s="282"/>
      <c r="S64" s="282"/>
      <c r="T64" s="282"/>
      <c r="U64" s="282"/>
      <c r="V64" s="282"/>
      <c r="W64" s="282"/>
      <c r="X64" s="283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</row>
    <row r="65" spans="1:46" s="46" customFormat="1" ht="26.25" customHeight="1" x14ac:dyDescent="0.25">
      <c r="A65" s="7">
        <v>3</v>
      </c>
      <c r="B65" s="199" t="s">
        <v>198</v>
      </c>
      <c r="C65" s="58"/>
      <c r="D65" s="7">
        <f>D66+D67+D68+D69+D70+D71+D72+D73+D74+D75+D76+D77+D78+D79+D80+D81+D82+D83+D84+D85+D86+D87+D88+D89</f>
        <v>52</v>
      </c>
      <c r="E65" s="7"/>
      <c r="F65" s="7"/>
      <c r="G65" s="7">
        <f t="shared" ref="G65:X65" si="12">G66+G67+G68+G69+G70+G71+G72+G73+G74+G75+G76+G77+G78+G79+G80+G81+G82+G83+G84+G85+G86+G87+G88+G89</f>
        <v>1</v>
      </c>
      <c r="H65" s="7">
        <f t="shared" si="12"/>
        <v>312</v>
      </c>
      <c r="I65" s="7">
        <f>H65-J65</f>
        <v>164</v>
      </c>
      <c r="J65" s="7">
        <f t="shared" si="12"/>
        <v>148</v>
      </c>
      <c r="K65" s="7">
        <f t="shared" si="12"/>
        <v>20</v>
      </c>
      <c r="L65" s="7">
        <f t="shared" si="12"/>
        <v>936</v>
      </c>
      <c r="M65" s="7">
        <f t="shared" si="12"/>
        <v>0</v>
      </c>
      <c r="N65" s="7">
        <f t="shared" si="12"/>
        <v>0</v>
      </c>
      <c r="O65" s="7">
        <f t="shared" si="12"/>
        <v>0</v>
      </c>
      <c r="P65" s="7">
        <f t="shared" si="12"/>
        <v>0</v>
      </c>
      <c r="Q65" s="7">
        <f t="shared" si="12"/>
        <v>0</v>
      </c>
      <c r="R65" s="7">
        <f t="shared" si="12"/>
        <v>0</v>
      </c>
      <c r="S65" s="7">
        <f t="shared" si="12"/>
        <v>0</v>
      </c>
      <c r="T65" s="7">
        <f t="shared" si="12"/>
        <v>0</v>
      </c>
      <c r="U65" s="7">
        <f t="shared" si="12"/>
        <v>20</v>
      </c>
      <c r="V65" s="7">
        <f t="shared" si="12"/>
        <v>120</v>
      </c>
      <c r="W65" s="7">
        <f t="shared" si="12"/>
        <v>32</v>
      </c>
      <c r="X65" s="7">
        <f t="shared" si="12"/>
        <v>192</v>
      </c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</row>
    <row r="66" spans="1:46" s="46" customFormat="1" ht="42" customHeight="1" x14ac:dyDescent="0.25">
      <c r="A66" s="284" t="s">
        <v>199</v>
      </c>
      <c r="B66" s="287" t="s">
        <v>293</v>
      </c>
      <c r="C66" s="109" t="s">
        <v>296</v>
      </c>
      <c r="D66" s="182">
        <f>H66/24</f>
        <v>1</v>
      </c>
      <c r="E66" s="181"/>
      <c r="F66" s="14"/>
      <c r="G66" s="14"/>
      <c r="H66" s="2">
        <f>N66+P66+R66+T66+V66+X66</f>
        <v>24</v>
      </c>
      <c r="I66" s="15">
        <f>H66-J66</f>
        <v>8</v>
      </c>
      <c r="J66" s="181">
        <v>16</v>
      </c>
      <c r="K66" s="14"/>
      <c r="L66" s="14"/>
      <c r="M66" s="14"/>
      <c r="N66" s="14"/>
      <c r="O66" s="14"/>
      <c r="P66" s="14"/>
      <c r="Q66" s="14"/>
      <c r="R66" s="67"/>
      <c r="S66" s="70"/>
      <c r="T66" s="67"/>
      <c r="U66" s="70">
        <v>4</v>
      </c>
      <c r="V66" s="67">
        <v>24</v>
      </c>
      <c r="W66" s="70"/>
      <c r="X66" s="67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</row>
    <row r="67" spans="1:46" s="18" customFormat="1" ht="27" customHeight="1" x14ac:dyDescent="0.25">
      <c r="A67" s="285"/>
      <c r="B67" s="342"/>
      <c r="C67" s="62" t="s">
        <v>297</v>
      </c>
      <c r="D67" s="182">
        <f>H67/24</f>
        <v>1</v>
      </c>
      <c r="E67" s="35"/>
      <c r="F67" s="35"/>
      <c r="G67" s="35"/>
      <c r="H67" s="2">
        <f t="shared" ref="H67:H85" si="13">N67+P67+R67+T67+V67+X67</f>
        <v>24</v>
      </c>
      <c r="I67" s="15">
        <f>H67-J67</f>
        <v>12</v>
      </c>
      <c r="J67" s="2">
        <v>12</v>
      </c>
      <c r="K67" s="2"/>
      <c r="L67" s="2"/>
      <c r="M67" s="17"/>
      <c r="N67" s="28"/>
      <c r="O67" s="28"/>
      <c r="P67" s="28"/>
      <c r="Q67" s="28"/>
      <c r="R67" s="40"/>
      <c r="S67" s="35"/>
      <c r="T67" s="40"/>
      <c r="U67" s="28">
        <v>4</v>
      </c>
      <c r="V67" s="1">
        <v>24</v>
      </c>
      <c r="W67" s="181"/>
      <c r="X67" s="1"/>
    </row>
    <row r="68" spans="1:46" s="18" customFormat="1" ht="27" customHeight="1" x14ac:dyDescent="0.25">
      <c r="A68" s="285"/>
      <c r="B68" s="342"/>
      <c r="C68" s="62" t="s">
        <v>298</v>
      </c>
      <c r="D68" s="182">
        <f>H68/24</f>
        <v>0.5</v>
      </c>
      <c r="E68" s="35"/>
      <c r="F68" s="35"/>
      <c r="G68" s="35"/>
      <c r="H68" s="2">
        <f t="shared" si="13"/>
        <v>12</v>
      </c>
      <c r="I68" s="15">
        <f>H68-J68</f>
        <v>0</v>
      </c>
      <c r="J68" s="2">
        <v>12</v>
      </c>
      <c r="K68" s="2"/>
      <c r="L68" s="2"/>
      <c r="M68" s="17"/>
      <c r="N68" s="28"/>
      <c r="O68" s="28"/>
      <c r="P68" s="28"/>
      <c r="Q68" s="28"/>
      <c r="R68" s="40"/>
      <c r="S68" s="35"/>
      <c r="T68" s="40"/>
      <c r="U68" s="28">
        <v>2</v>
      </c>
      <c r="V68" s="1">
        <v>12</v>
      </c>
      <c r="W68" s="181"/>
      <c r="X68" s="1"/>
    </row>
    <row r="69" spans="1:46" s="18" customFormat="1" ht="25.5" customHeight="1" x14ac:dyDescent="0.25">
      <c r="A69" s="285"/>
      <c r="B69" s="342"/>
      <c r="C69" s="62" t="s">
        <v>299</v>
      </c>
      <c r="D69" s="182">
        <f>H69/24</f>
        <v>1</v>
      </c>
      <c r="E69" s="35"/>
      <c r="F69" s="35">
        <v>5</v>
      </c>
      <c r="G69" s="35"/>
      <c r="H69" s="2">
        <f t="shared" si="13"/>
        <v>24</v>
      </c>
      <c r="I69" s="15">
        <f>H69-J69</f>
        <v>14</v>
      </c>
      <c r="J69" s="4">
        <v>10</v>
      </c>
      <c r="K69" s="4"/>
      <c r="L69" s="68"/>
      <c r="M69" s="16"/>
      <c r="N69" s="27"/>
      <c r="O69" s="27"/>
      <c r="P69" s="27"/>
      <c r="Q69" s="27"/>
      <c r="R69" s="43"/>
      <c r="S69" s="34"/>
      <c r="T69" s="43"/>
      <c r="U69" s="27">
        <v>4</v>
      </c>
      <c r="V69" s="41">
        <v>24</v>
      </c>
      <c r="W69" s="6"/>
      <c r="X69" s="41"/>
    </row>
    <row r="70" spans="1:46" s="18" customFormat="1" ht="51.75" customHeight="1" x14ac:dyDescent="0.25">
      <c r="A70" s="285"/>
      <c r="B70" s="342"/>
      <c r="C70" s="62" t="s">
        <v>375</v>
      </c>
      <c r="D70" s="182">
        <v>1.5</v>
      </c>
      <c r="E70" s="35"/>
      <c r="F70" s="35"/>
      <c r="G70" s="35"/>
      <c r="H70" s="2"/>
      <c r="I70" s="15"/>
      <c r="J70" s="64"/>
      <c r="K70" s="4"/>
      <c r="L70" s="68">
        <v>36</v>
      </c>
      <c r="M70" s="16"/>
      <c r="N70" s="27"/>
      <c r="O70" s="27"/>
      <c r="P70" s="27"/>
      <c r="Q70" s="27"/>
      <c r="R70" s="43"/>
      <c r="S70" s="34"/>
      <c r="T70" s="43"/>
      <c r="U70" s="27"/>
      <c r="V70" s="41"/>
      <c r="W70" s="6"/>
      <c r="X70" s="41"/>
    </row>
    <row r="71" spans="1:46" s="18" customFormat="1" ht="50.25" customHeight="1" x14ac:dyDescent="0.25">
      <c r="A71" s="286"/>
      <c r="B71" s="343"/>
      <c r="C71" s="62" t="s">
        <v>376</v>
      </c>
      <c r="D71" s="182">
        <v>3</v>
      </c>
      <c r="E71" s="35"/>
      <c r="F71" s="35"/>
      <c r="G71" s="35"/>
      <c r="H71" s="2"/>
      <c r="I71" s="15"/>
      <c r="J71" s="64"/>
      <c r="K71" s="4"/>
      <c r="L71" s="68">
        <v>72</v>
      </c>
      <c r="M71" s="16"/>
      <c r="N71" s="27"/>
      <c r="O71" s="27"/>
      <c r="P71" s="27"/>
      <c r="Q71" s="27"/>
      <c r="R71" s="43"/>
      <c r="S71" s="34"/>
      <c r="T71" s="43"/>
      <c r="U71" s="27"/>
      <c r="V71" s="41"/>
      <c r="W71" s="6"/>
      <c r="X71" s="41"/>
    </row>
    <row r="72" spans="1:46" s="18" customFormat="1" ht="39.75" customHeight="1" x14ac:dyDescent="0.25">
      <c r="A72" s="284" t="s">
        <v>272</v>
      </c>
      <c r="B72" s="340"/>
      <c r="C72" s="62" t="s">
        <v>300</v>
      </c>
      <c r="D72" s="120">
        <f>H72/24</f>
        <v>0.5</v>
      </c>
      <c r="E72" s="121"/>
      <c r="F72" s="121"/>
      <c r="G72" s="66"/>
      <c r="H72" s="2">
        <f t="shared" si="13"/>
        <v>12</v>
      </c>
      <c r="I72" s="15">
        <f>H72-J72</f>
        <v>12</v>
      </c>
      <c r="J72" s="66"/>
      <c r="K72" s="66"/>
      <c r="L72" s="66"/>
      <c r="M72" s="129"/>
      <c r="N72" s="133"/>
      <c r="O72" s="129"/>
      <c r="P72" s="133"/>
      <c r="Q72" s="129"/>
      <c r="R72" s="138"/>
      <c r="S72" s="133"/>
      <c r="T72" s="138"/>
      <c r="U72" s="27">
        <v>2</v>
      </c>
      <c r="V72" s="43">
        <v>12</v>
      </c>
      <c r="W72" s="34"/>
      <c r="X72" s="43"/>
    </row>
    <row r="73" spans="1:46" s="18" customFormat="1" ht="30" customHeight="1" x14ac:dyDescent="0.25">
      <c r="A73" s="285"/>
      <c r="B73" s="341"/>
      <c r="C73" s="62" t="s">
        <v>301</v>
      </c>
      <c r="D73" s="120">
        <f>H73/24</f>
        <v>1</v>
      </c>
      <c r="E73" s="121"/>
      <c r="F73" s="121"/>
      <c r="G73" s="66"/>
      <c r="H73" s="2">
        <f t="shared" si="13"/>
        <v>24</v>
      </c>
      <c r="I73" s="15">
        <f>H73-J73</f>
        <v>12</v>
      </c>
      <c r="J73" s="121">
        <v>12</v>
      </c>
      <c r="K73" s="66"/>
      <c r="L73" s="66"/>
      <c r="M73" s="129"/>
      <c r="N73" s="133"/>
      <c r="O73" s="129"/>
      <c r="P73" s="133"/>
      <c r="Q73" s="129"/>
      <c r="R73" s="138"/>
      <c r="S73" s="133"/>
      <c r="T73" s="138"/>
      <c r="U73" s="27">
        <v>4</v>
      </c>
      <c r="V73" s="43">
        <v>24</v>
      </c>
      <c r="W73" s="34"/>
      <c r="X73" s="43"/>
    </row>
    <row r="74" spans="1:46" s="18" customFormat="1" ht="27" customHeight="1" x14ac:dyDescent="0.25">
      <c r="A74" s="285"/>
      <c r="B74" s="341"/>
      <c r="C74" s="62" t="s">
        <v>302</v>
      </c>
      <c r="D74" s="120">
        <f>H74/24</f>
        <v>1</v>
      </c>
      <c r="E74" s="121"/>
      <c r="F74" s="121">
        <v>6</v>
      </c>
      <c r="G74" s="66"/>
      <c r="H74" s="2">
        <f t="shared" si="13"/>
        <v>24</v>
      </c>
      <c r="I74" s="15">
        <f>H74-J74</f>
        <v>12</v>
      </c>
      <c r="J74" s="121">
        <v>12</v>
      </c>
      <c r="K74" s="66"/>
      <c r="L74" s="72"/>
      <c r="M74" s="129"/>
      <c r="N74" s="133"/>
      <c r="O74" s="129"/>
      <c r="P74" s="133"/>
      <c r="Q74" s="129"/>
      <c r="R74" s="138"/>
      <c r="S74" s="133"/>
      <c r="T74" s="138"/>
      <c r="U74" s="27"/>
      <c r="V74" s="43"/>
      <c r="W74" s="34">
        <v>4</v>
      </c>
      <c r="X74" s="43">
        <v>24</v>
      </c>
    </row>
    <row r="75" spans="1:46" s="18" customFormat="1" ht="38.25" customHeight="1" x14ac:dyDescent="0.25">
      <c r="A75" s="285"/>
      <c r="B75" s="291"/>
      <c r="C75" s="62" t="s">
        <v>377</v>
      </c>
      <c r="D75" s="120">
        <v>1.5</v>
      </c>
      <c r="E75" s="121"/>
      <c r="F75" s="66"/>
      <c r="G75" s="66"/>
      <c r="H75" s="2"/>
      <c r="I75" s="15"/>
      <c r="J75" s="66"/>
      <c r="K75" s="66"/>
      <c r="L75" s="72">
        <v>36</v>
      </c>
      <c r="M75" s="129"/>
      <c r="N75" s="133"/>
      <c r="O75" s="129"/>
      <c r="P75" s="133"/>
      <c r="Q75" s="129"/>
      <c r="R75" s="138"/>
      <c r="S75" s="133"/>
      <c r="T75" s="138"/>
      <c r="U75" s="129"/>
      <c r="V75" s="138"/>
      <c r="W75" s="133"/>
      <c r="X75" s="43"/>
    </row>
    <row r="76" spans="1:46" s="18" customFormat="1" ht="39" customHeight="1" x14ac:dyDescent="0.25">
      <c r="A76" s="286"/>
      <c r="B76" s="292"/>
      <c r="C76" s="62" t="s">
        <v>378</v>
      </c>
      <c r="D76" s="120">
        <v>6</v>
      </c>
      <c r="E76" s="121"/>
      <c r="F76" s="66"/>
      <c r="G76" s="66"/>
      <c r="H76" s="2"/>
      <c r="I76" s="15"/>
      <c r="J76" s="66"/>
      <c r="K76" s="66"/>
      <c r="L76" s="72">
        <v>144</v>
      </c>
      <c r="M76" s="129"/>
      <c r="N76" s="133"/>
      <c r="O76" s="129"/>
      <c r="P76" s="133"/>
      <c r="Q76" s="129"/>
      <c r="R76" s="138"/>
      <c r="S76" s="133"/>
      <c r="T76" s="138"/>
      <c r="U76" s="129"/>
      <c r="V76" s="138"/>
      <c r="W76" s="133"/>
      <c r="X76" s="43"/>
    </row>
    <row r="77" spans="1:46" s="18" customFormat="1" ht="25.5" customHeight="1" x14ac:dyDescent="0.25">
      <c r="A77" s="284" t="s">
        <v>202</v>
      </c>
      <c r="B77" s="340" t="s">
        <v>303</v>
      </c>
      <c r="C77" s="62" t="s">
        <v>304</v>
      </c>
      <c r="D77" s="120">
        <f>H77/24</f>
        <v>1</v>
      </c>
      <c r="E77" s="121"/>
      <c r="F77" s="66"/>
      <c r="G77" s="66"/>
      <c r="H77" s="2">
        <f t="shared" si="13"/>
        <v>24</v>
      </c>
      <c r="I77" s="15">
        <f>H77-J77</f>
        <v>24</v>
      </c>
      <c r="J77" s="66"/>
      <c r="K77" s="66"/>
      <c r="L77" s="66"/>
      <c r="M77" s="129"/>
      <c r="N77" s="133"/>
      <c r="O77" s="129"/>
      <c r="P77" s="133"/>
      <c r="Q77" s="129"/>
      <c r="R77" s="138"/>
      <c r="S77" s="133"/>
      <c r="T77" s="138"/>
      <c r="U77" s="129"/>
      <c r="V77" s="138"/>
      <c r="W77" s="34">
        <v>4</v>
      </c>
      <c r="X77" s="43">
        <v>24</v>
      </c>
    </row>
    <row r="78" spans="1:46" s="18" customFormat="1" ht="25.5" customHeight="1" x14ac:dyDescent="0.25">
      <c r="A78" s="285"/>
      <c r="B78" s="341"/>
      <c r="C78" s="62" t="s">
        <v>305</v>
      </c>
      <c r="D78" s="120">
        <f>H78/24</f>
        <v>1</v>
      </c>
      <c r="E78" s="121">
        <v>6</v>
      </c>
      <c r="F78" s="66"/>
      <c r="G78" s="121">
        <v>1</v>
      </c>
      <c r="H78" s="2">
        <f t="shared" si="13"/>
        <v>24</v>
      </c>
      <c r="I78" s="15">
        <f>H78-J78</f>
        <v>8</v>
      </c>
      <c r="J78" s="121">
        <v>16</v>
      </c>
      <c r="K78" s="66"/>
      <c r="L78" s="66"/>
      <c r="M78" s="129"/>
      <c r="N78" s="133"/>
      <c r="O78" s="129"/>
      <c r="P78" s="133"/>
      <c r="Q78" s="129"/>
      <c r="R78" s="138"/>
      <c r="S78" s="133"/>
      <c r="T78" s="138"/>
      <c r="U78" s="129"/>
      <c r="V78" s="138"/>
      <c r="W78" s="34">
        <v>4</v>
      </c>
      <c r="X78" s="43">
        <v>24</v>
      </c>
    </row>
    <row r="79" spans="1:46" s="18" customFormat="1" ht="39" customHeight="1" x14ac:dyDescent="0.25">
      <c r="A79" s="285"/>
      <c r="B79" s="341"/>
      <c r="C79" s="62" t="s">
        <v>306</v>
      </c>
      <c r="D79" s="120">
        <f>H79/24</f>
        <v>1</v>
      </c>
      <c r="E79" s="121"/>
      <c r="F79" s="66"/>
      <c r="G79" s="66"/>
      <c r="H79" s="2">
        <f t="shared" si="13"/>
        <v>24</v>
      </c>
      <c r="I79" s="15">
        <f>H79-J79</f>
        <v>12</v>
      </c>
      <c r="J79" s="121">
        <v>12</v>
      </c>
      <c r="K79" s="66"/>
      <c r="L79" s="66"/>
      <c r="M79" s="129"/>
      <c r="N79" s="133"/>
      <c r="O79" s="129"/>
      <c r="P79" s="133"/>
      <c r="Q79" s="129"/>
      <c r="R79" s="138"/>
      <c r="S79" s="133"/>
      <c r="T79" s="138"/>
      <c r="U79" s="129"/>
      <c r="V79" s="138"/>
      <c r="W79" s="34">
        <v>4</v>
      </c>
      <c r="X79" s="43">
        <v>24</v>
      </c>
    </row>
    <row r="80" spans="1:46" s="18" customFormat="1" ht="27.75" customHeight="1" x14ac:dyDescent="0.25">
      <c r="A80" s="285"/>
      <c r="B80" s="341"/>
      <c r="C80" s="62" t="s">
        <v>307</v>
      </c>
      <c r="D80" s="120">
        <f>H80/24</f>
        <v>1</v>
      </c>
      <c r="E80" s="121"/>
      <c r="F80" s="66"/>
      <c r="G80" s="66"/>
      <c r="H80" s="2">
        <f t="shared" si="13"/>
        <v>24</v>
      </c>
      <c r="I80" s="15">
        <f>H80-J80</f>
        <v>12</v>
      </c>
      <c r="J80" s="121">
        <v>12</v>
      </c>
      <c r="K80" s="66"/>
      <c r="L80" s="72"/>
      <c r="M80" s="129"/>
      <c r="N80" s="133"/>
      <c r="O80" s="129"/>
      <c r="P80" s="133"/>
      <c r="Q80" s="129"/>
      <c r="R80" s="138"/>
      <c r="S80" s="133"/>
      <c r="T80" s="138"/>
      <c r="U80" s="129"/>
      <c r="V80" s="138"/>
      <c r="W80" s="34">
        <v>4</v>
      </c>
      <c r="X80" s="43">
        <v>24</v>
      </c>
    </row>
    <row r="81" spans="1:24" s="18" customFormat="1" ht="38.25" customHeight="1" x14ac:dyDescent="0.25">
      <c r="A81" s="285"/>
      <c r="B81" s="291"/>
      <c r="C81" s="164" t="s">
        <v>379</v>
      </c>
      <c r="D81" s="120">
        <v>1.5</v>
      </c>
      <c r="E81" s="121"/>
      <c r="F81" s="66"/>
      <c r="G81" s="66"/>
      <c r="H81" s="2"/>
      <c r="I81" s="15"/>
      <c r="J81" s="66"/>
      <c r="K81" s="66"/>
      <c r="L81" s="72">
        <v>36</v>
      </c>
      <c r="M81" s="129"/>
      <c r="N81" s="133"/>
      <c r="O81" s="129"/>
      <c r="P81" s="133"/>
      <c r="Q81" s="129"/>
      <c r="R81" s="138"/>
      <c r="S81" s="133"/>
      <c r="T81" s="138"/>
      <c r="U81" s="129"/>
      <c r="V81" s="138"/>
      <c r="W81" s="34"/>
      <c r="X81" s="43"/>
    </row>
    <row r="82" spans="1:24" s="18" customFormat="1" ht="37.5" customHeight="1" x14ac:dyDescent="0.25">
      <c r="A82" s="286"/>
      <c r="B82" s="292"/>
      <c r="C82" s="164" t="s">
        <v>326</v>
      </c>
      <c r="D82" s="120">
        <v>6</v>
      </c>
      <c r="E82" s="121"/>
      <c r="F82" s="66"/>
      <c r="G82" s="66"/>
      <c r="H82" s="2"/>
      <c r="I82" s="15"/>
      <c r="J82" s="66"/>
      <c r="K82" s="66"/>
      <c r="L82" s="72">
        <v>144</v>
      </c>
      <c r="M82" s="129"/>
      <c r="N82" s="133"/>
      <c r="O82" s="129"/>
      <c r="P82" s="133"/>
      <c r="Q82" s="129"/>
      <c r="R82" s="138"/>
      <c r="S82" s="133"/>
      <c r="T82" s="138"/>
      <c r="U82" s="129"/>
      <c r="V82" s="138"/>
      <c r="W82" s="34"/>
      <c r="X82" s="43"/>
    </row>
    <row r="83" spans="1:24" s="18" customFormat="1" ht="42" customHeight="1" x14ac:dyDescent="0.25">
      <c r="A83" s="294" t="s">
        <v>201</v>
      </c>
      <c r="B83" s="340" t="s">
        <v>308</v>
      </c>
      <c r="C83" s="62" t="s">
        <v>309</v>
      </c>
      <c r="D83" s="120">
        <f>H83/24</f>
        <v>1</v>
      </c>
      <c r="E83" s="121"/>
      <c r="F83" s="66"/>
      <c r="G83" s="66"/>
      <c r="H83" s="2">
        <f t="shared" si="13"/>
        <v>24</v>
      </c>
      <c r="I83" s="15">
        <f>H83-J83</f>
        <v>14</v>
      </c>
      <c r="J83" s="121">
        <v>10</v>
      </c>
      <c r="K83" s="66"/>
      <c r="L83" s="66"/>
      <c r="M83" s="129"/>
      <c r="N83" s="133"/>
      <c r="O83" s="129"/>
      <c r="P83" s="133"/>
      <c r="Q83" s="129"/>
      <c r="R83" s="138"/>
      <c r="S83" s="133"/>
      <c r="T83" s="138"/>
      <c r="U83" s="129"/>
      <c r="V83" s="138"/>
      <c r="W83" s="34">
        <v>4</v>
      </c>
      <c r="X83" s="43">
        <v>24</v>
      </c>
    </row>
    <row r="84" spans="1:24" s="18" customFormat="1" ht="29.25" customHeight="1" x14ac:dyDescent="0.25">
      <c r="A84" s="294"/>
      <c r="B84" s="341"/>
      <c r="C84" s="62" t="s">
        <v>310</v>
      </c>
      <c r="D84" s="120">
        <f>H84/24</f>
        <v>1</v>
      </c>
      <c r="E84" s="121"/>
      <c r="F84" s="66"/>
      <c r="G84" s="66"/>
      <c r="H84" s="2">
        <f t="shared" si="13"/>
        <v>24</v>
      </c>
      <c r="I84" s="15">
        <f>H84-J84</f>
        <v>12</v>
      </c>
      <c r="J84" s="121">
        <v>12</v>
      </c>
      <c r="K84" s="66"/>
      <c r="L84" s="66"/>
      <c r="M84" s="129"/>
      <c r="N84" s="133"/>
      <c r="O84" s="129"/>
      <c r="P84" s="133"/>
      <c r="Q84" s="129"/>
      <c r="R84" s="138"/>
      <c r="S84" s="133"/>
      <c r="T84" s="138"/>
      <c r="U84" s="129"/>
      <c r="V84" s="138"/>
      <c r="W84" s="34">
        <v>4</v>
      </c>
      <c r="X84" s="43">
        <v>24</v>
      </c>
    </row>
    <row r="85" spans="1:24" s="18" customFormat="1" ht="27.75" customHeight="1" x14ac:dyDescent="0.25">
      <c r="A85" s="294"/>
      <c r="B85" s="341"/>
      <c r="C85" s="62" t="s">
        <v>311</v>
      </c>
      <c r="D85" s="120">
        <f>H85/24</f>
        <v>1</v>
      </c>
      <c r="E85" s="121"/>
      <c r="F85" s="66"/>
      <c r="G85" s="66"/>
      <c r="H85" s="2">
        <f t="shared" si="13"/>
        <v>24</v>
      </c>
      <c r="I85" s="15">
        <f>H85-J85</f>
        <v>12</v>
      </c>
      <c r="J85" s="121">
        <v>12</v>
      </c>
      <c r="K85" s="121">
        <v>20</v>
      </c>
      <c r="L85" s="72"/>
      <c r="M85" s="129"/>
      <c r="N85" s="133"/>
      <c r="O85" s="129"/>
      <c r="P85" s="133"/>
      <c r="Q85" s="129"/>
      <c r="R85" s="138"/>
      <c r="S85" s="133"/>
      <c r="T85" s="138"/>
      <c r="U85" s="129"/>
      <c r="V85" s="138"/>
      <c r="W85" s="34">
        <v>4</v>
      </c>
      <c r="X85" s="43">
        <v>24</v>
      </c>
    </row>
    <row r="86" spans="1:24" s="18" customFormat="1" ht="39" customHeight="1" x14ac:dyDescent="0.25">
      <c r="A86" s="294"/>
      <c r="B86" s="291"/>
      <c r="C86" s="197" t="s">
        <v>380</v>
      </c>
      <c r="D86" s="120">
        <v>1.5</v>
      </c>
      <c r="E86" s="121"/>
      <c r="F86" s="66"/>
      <c r="G86" s="66"/>
      <c r="H86" s="2"/>
      <c r="I86" s="15"/>
      <c r="J86" s="66"/>
      <c r="K86" s="66"/>
      <c r="L86" s="72">
        <v>36</v>
      </c>
      <c r="M86" s="129"/>
      <c r="N86" s="133"/>
      <c r="O86" s="129"/>
      <c r="P86" s="133"/>
      <c r="Q86" s="129"/>
      <c r="R86" s="138"/>
      <c r="S86" s="133"/>
      <c r="T86" s="138"/>
      <c r="U86" s="129"/>
      <c r="V86" s="138"/>
      <c r="W86" s="133"/>
      <c r="X86" s="43"/>
    </row>
    <row r="87" spans="1:24" s="18" customFormat="1" ht="37.5" customHeight="1" x14ac:dyDescent="0.25">
      <c r="A87" s="294"/>
      <c r="B87" s="292"/>
      <c r="C87" s="197" t="s">
        <v>381</v>
      </c>
      <c r="D87" s="120">
        <v>6</v>
      </c>
      <c r="E87" s="121"/>
      <c r="F87" s="66"/>
      <c r="G87" s="66"/>
      <c r="H87" s="2"/>
      <c r="I87" s="15"/>
      <c r="J87" s="66"/>
      <c r="K87" s="66"/>
      <c r="L87" s="72">
        <v>144</v>
      </c>
      <c r="M87" s="129"/>
      <c r="N87" s="133"/>
      <c r="O87" s="129"/>
      <c r="P87" s="133"/>
      <c r="Q87" s="129"/>
      <c r="R87" s="138"/>
      <c r="S87" s="133"/>
      <c r="T87" s="138"/>
      <c r="U87" s="129"/>
      <c r="V87" s="138"/>
      <c r="W87" s="133"/>
      <c r="X87" s="43"/>
    </row>
    <row r="88" spans="1:24" s="18" customFormat="1" ht="51" customHeight="1" x14ac:dyDescent="0.25">
      <c r="A88" s="166"/>
      <c r="B88" s="62"/>
      <c r="C88" s="197" t="s">
        <v>382</v>
      </c>
      <c r="D88" s="120">
        <v>3</v>
      </c>
      <c r="E88" s="121"/>
      <c r="F88" s="66"/>
      <c r="G88" s="66"/>
      <c r="H88" s="2"/>
      <c r="I88" s="15"/>
      <c r="J88" s="66"/>
      <c r="K88" s="66"/>
      <c r="L88" s="72">
        <v>72</v>
      </c>
      <c r="M88" s="129"/>
      <c r="N88" s="133"/>
      <c r="O88" s="129"/>
      <c r="P88" s="133"/>
      <c r="Q88" s="129"/>
      <c r="R88" s="138"/>
      <c r="S88" s="133"/>
      <c r="T88" s="138"/>
      <c r="U88" s="129"/>
      <c r="V88" s="138"/>
      <c r="W88" s="133"/>
      <c r="X88" s="43"/>
    </row>
    <row r="89" spans="1:24" s="18" customFormat="1" ht="54.75" customHeight="1" x14ac:dyDescent="0.25">
      <c r="A89" s="165"/>
      <c r="B89" s="164"/>
      <c r="C89" s="198" t="s">
        <v>383</v>
      </c>
      <c r="D89" s="120">
        <v>9</v>
      </c>
      <c r="E89" s="121"/>
      <c r="F89" s="66"/>
      <c r="G89" s="66"/>
      <c r="H89" s="2"/>
      <c r="I89" s="15"/>
      <c r="J89" s="66"/>
      <c r="K89" s="66"/>
      <c r="L89" s="72">
        <v>216</v>
      </c>
      <c r="M89" s="129"/>
      <c r="N89" s="133"/>
      <c r="O89" s="129"/>
      <c r="P89" s="133"/>
      <c r="Q89" s="129"/>
      <c r="R89" s="138"/>
      <c r="S89" s="133"/>
      <c r="T89" s="138"/>
      <c r="U89" s="129"/>
      <c r="V89" s="138"/>
      <c r="W89" s="133"/>
      <c r="X89" s="43"/>
    </row>
    <row r="90" spans="1:24" s="18" customFormat="1" ht="15.75" customHeight="1" x14ac:dyDescent="0.25">
      <c r="A90" s="169"/>
      <c r="B90" s="147" t="s">
        <v>203</v>
      </c>
      <c r="C90" s="148"/>
      <c r="D90" s="146">
        <v>7</v>
      </c>
      <c r="E90" s="147"/>
      <c r="F90" s="147"/>
      <c r="G90" s="147"/>
      <c r="H90" s="143"/>
      <c r="I90" s="143"/>
      <c r="J90" s="147"/>
      <c r="K90" s="147"/>
      <c r="L90" s="147"/>
      <c r="M90" s="147"/>
      <c r="N90" s="147"/>
      <c r="O90" s="147"/>
      <c r="P90" s="147"/>
      <c r="Q90" s="147"/>
      <c r="R90" s="147"/>
      <c r="S90" s="147"/>
      <c r="T90" s="147"/>
      <c r="U90" s="147"/>
      <c r="V90" s="147"/>
      <c r="W90" s="147"/>
      <c r="X90" s="147"/>
    </row>
    <row r="91" spans="1:24" s="18" customFormat="1" ht="41.25" customHeight="1" x14ac:dyDescent="0.25">
      <c r="A91" s="178"/>
      <c r="B91" s="65" t="s">
        <v>316</v>
      </c>
      <c r="C91" s="139"/>
      <c r="D91" s="121">
        <f>D27+D43+D44+D49+D50+D54+D55+D59+D60+D61+D62+D70+D71+D75+D76+D81+D82+D86+D87+D88+D89</f>
        <v>72</v>
      </c>
      <c r="E91" s="66"/>
      <c r="F91" s="66"/>
      <c r="G91" s="66"/>
      <c r="H91" s="2"/>
      <c r="I91" s="153"/>
      <c r="J91" s="66"/>
      <c r="K91" s="66"/>
      <c r="L91" s="172">
        <v>1728</v>
      </c>
      <c r="M91" s="129"/>
      <c r="N91" s="133"/>
      <c r="O91" s="129"/>
      <c r="P91" s="133"/>
      <c r="Q91" s="129"/>
      <c r="R91" s="138"/>
      <c r="S91" s="133"/>
      <c r="T91" s="138"/>
      <c r="U91" s="129"/>
      <c r="V91" s="138"/>
      <c r="W91" s="133"/>
      <c r="X91" s="138"/>
    </row>
    <row r="92" spans="1:24" s="18" customFormat="1" ht="17.25" customHeight="1" x14ac:dyDescent="0.25">
      <c r="A92" s="169"/>
      <c r="B92" s="147" t="s">
        <v>317</v>
      </c>
      <c r="C92" s="147"/>
      <c r="D92" s="146">
        <v>2</v>
      </c>
      <c r="E92" s="147"/>
      <c r="F92" s="147"/>
      <c r="G92" s="147"/>
      <c r="H92" s="143"/>
      <c r="I92" s="143"/>
      <c r="J92" s="147"/>
      <c r="K92" s="147"/>
      <c r="L92" s="147"/>
      <c r="M92" s="147"/>
      <c r="N92" s="147"/>
      <c r="O92" s="147"/>
      <c r="P92" s="147"/>
      <c r="Q92" s="147"/>
      <c r="R92" s="147"/>
      <c r="S92" s="147"/>
      <c r="T92" s="147"/>
      <c r="U92" s="147"/>
      <c r="V92" s="147"/>
      <c r="W92" s="147"/>
      <c r="X92" s="147"/>
    </row>
    <row r="93" spans="1:24" s="18" customFormat="1" x14ac:dyDescent="0.25">
      <c r="A93" s="178" t="s">
        <v>61</v>
      </c>
      <c r="B93" s="168" t="s">
        <v>318</v>
      </c>
      <c r="C93" s="203" t="s">
        <v>319</v>
      </c>
      <c r="D93" s="140">
        <v>4</v>
      </c>
      <c r="E93" s="66"/>
      <c r="F93" s="66"/>
      <c r="G93" s="66"/>
      <c r="H93" s="2"/>
      <c r="I93" s="153"/>
      <c r="J93" s="66"/>
      <c r="K93" s="66"/>
      <c r="L93" s="66"/>
      <c r="M93" s="129"/>
      <c r="N93" s="133"/>
      <c r="O93" s="129"/>
      <c r="P93" s="133"/>
      <c r="Q93" s="129"/>
      <c r="R93" s="138"/>
      <c r="S93" s="133"/>
      <c r="T93" s="138"/>
      <c r="U93" s="129"/>
      <c r="V93" s="138"/>
      <c r="W93" s="133"/>
      <c r="X93" s="138"/>
    </row>
    <row r="94" spans="1:24" s="18" customFormat="1" x14ac:dyDescent="0.25">
      <c r="A94" s="170" t="s">
        <v>165</v>
      </c>
      <c r="B94" s="204" t="s">
        <v>320</v>
      </c>
      <c r="C94" s="203" t="s">
        <v>321</v>
      </c>
      <c r="D94" s="140">
        <v>5</v>
      </c>
      <c r="E94" s="66"/>
      <c r="F94" s="122"/>
      <c r="G94" s="122"/>
      <c r="H94" s="2"/>
      <c r="I94" s="153"/>
      <c r="J94" s="122"/>
      <c r="K94" s="122"/>
      <c r="L94" s="122"/>
      <c r="M94" s="129"/>
      <c r="N94" s="133"/>
      <c r="O94" s="129"/>
      <c r="P94" s="133"/>
      <c r="Q94" s="129"/>
      <c r="R94" s="138"/>
      <c r="S94" s="133"/>
      <c r="T94" s="138"/>
      <c r="U94" s="129"/>
      <c r="V94" s="138"/>
      <c r="W94" s="133"/>
      <c r="X94" s="138"/>
    </row>
    <row r="95" spans="1:24" s="18" customFormat="1" x14ac:dyDescent="0.25">
      <c r="A95" s="201" t="s">
        <v>166</v>
      </c>
      <c r="B95" s="202" t="s">
        <v>283</v>
      </c>
      <c r="C95" s="65"/>
      <c r="D95" s="140"/>
      <c r="E95" s="66"/>
      <c r="F95" s="122"/>
      <c r="G95" s="122"/>
      <c r="H95" s="2"/>
      <c r="I95" s="153"/>
      <c r="J95" s="122"/>
      <c r="K95" s="122"/>
      <c r="L95" s="122"/>
      <c r="M95" s="129"/>
      <c r="N95" s="133"/>
      <c r="O95" s="129"/>
      <c r="P95" s="133"/>
      <c r="Q95" s="129"/>
      <c r="R95" s="138"/>
      <c r="S95" s="133"/>
      <c r="T95" s="138">
        <v>24</v>
      </c>
      <c r="U95" s="129"/>
      <c r="V95" s="138"/>
      <c r="W95" s="133"/>
      <c r="X95" s="138"/>
    </row>
    <row r="96" spans="1:24" s="18" customFormat="1" x14ac:dyDescent="0.25">
      <c r="A96" s="201" t="s">
        <v>167</v>
      </c>
      <c r="B96" s="202" t="s">
        <v>279</v>
      </c>
      <c r="C96" s="65"/>
      <c r="D96" s="140"/>
      <c r="E96" s="66"/>
      <c r="F96" s="122"/>
      <c r="G96" s="122"/>
      <c r="H96" s="2"/>
      <c r="I96" s="153"/>
      <c r="J96" s="122"/>
      <c r="K96" s="122"/>
      <c r="L96" s="122"/>
      <c r="M96" s="129"/>
      <c r="N96" s="133"/>
      <c r="O96" s="129"/>
      <c r="P96" s="133"/>
      <c r="Q96" s="129"/>
      <c r="R96" s="138"/>
      <c r="S96" s="133"/>
      <c r="T96" s="138"/>
      <c r="U96" s="129"/>
      <c r="V96" s="138">
        <v>24</v>
      </c>
      <c r="W96" s="133"/>
      <c r="X96" s="138"/>
    </row>
    <row r="97" spans="1:46" s="18" customFormat="1" x14ac:dyDescent="0.25">
      <c r="A97" s="75"/>
      <c r="B97" s="76" t="s">
        <v>37</v>
      </c>
      <c r="C97" s="76" t="s">
        <v>52</v>
      </c>
      <c r="D97" s="32">
        <f>D63+D65+D90+D92</f>
        <v>180</v>
      </c>
      <c r="E97" s="32"/>
      <c r="F97" s="32"/>
      <c r="G97" s="32">
        <f t="shared" ref="G97:X97" si="14">G63+G65+G90+G92</f>
        <v>8</v>
      </c>
      <c r="H97" s="32">
        <f t="shared" si="14"/>
        <v>2376</v>
      </c>
      <c r="I97" s="7">
        <f>H97-J97</f>
        <v>1151</v>
      </c>
      <c r="J97" s="32">
        <f t="shared" si="14"/>
        <v>1225</v>
      </c>
      <c r="K97" s="32">
        <f t="shared" si="14"/>
        <v>20</v>
      </c>
      <c r="L97" s="32">
        <f t="shared" si="14"/>
        <v>1728</v>
      </c>
      <c r="M97" s="32">
        <f t="shared" si="14"/>
        <v>36</v>
      </c>
      <c r="N97" s="32">
        <f t="shared" si="14"/>
        <v>720</v>
      </c>
      <c r="O97" s="32">
        <f t="shared" si="14"/>
        <v>36</v>
      </c>
      <c r="P97" s="32">
        <f t="shared" si="14"/>
        <v>576</v>
      </c>
      <c r="Q97" s="32">
        <f t="shared" si="14"/>
        <v>36</v>
      </c>
      <c r="R97" s="32">
        <f t="shared" si="14"/>
        <v>216</v>
      </c>
      <c r="S97" s="32">
        <f t="shared" si="14"/>
        <v>36</v>
      </c>
      <c r="T97" s="32">
        <f t="shared" si="14"/>
        <v>432</v>
      </c>
      <c r="U97" s="32">
        <f t="shared" si="14"/>
        <v>36</v>
      </c>
      <c r="V97" s="32">
        <f t="shared" si="14"/>
        <v>216</v>
      </c>
      <c r="W97" s="32">
        <f t="shared" si="14"/>
        <v>36</v>
      </c>
      <c r="X97" s="32">
        <f t="shared" si="14"/>
        <v>216</v>
      </c>
    </row>
    <row r="98" spans="1:46" s="18" customFormat="1" x14ac:dyDescent="0.25">
      <c r="A98"/>
      <c r="B98"/>
      <c r="C98"/>
      <c r="D98" s="116"/>
      <c r="E98"/>
      <c r="F98" s="111"/>
      <c r="G98" s="111"/>
      <c r="H98" s="111"/>
      <c r="I98" s="111"/>
      <c r="J98" s="111"/>
      <c r="K98" s="111"/>
      <c r="L98"/>
      <c r="N98" s="3"/>
      <c r="P98" s="3"/>
    </row>
    <row r="99" spans="1:46" s="18" customFormat="1" x14ac:dyDescent="0.25">
      <c r="A99"/>
      <c r="B99"/>
      <c r="C99"/>
      <c r="D99" s="116"/>
      <c r="E99"/>
      <c r="F99"/>
      <c r="G99"/>
      <c r="H99"/>
      <c r="I99"/>
      <c r="J99"/>
      <c r="K99"/>
      <c r="L99"/>
      <c r="N99" s="3"/>
    </row>
    <row r="100" spans="1:46" s="18" customFormat="1" x14ac:dyDescent="0.25">
      <c r="A100"/>
      <c r="B100"/>
      <c r="C100"/>
      <c r="D100" s="116"/>
      <c r="E100"/>
      <c r="F100" s="280" t="s">
        <v>322</v>
      </c>
      <c r="G100" s="280"/>
      <c r="H100" s="280"/>
      <c r="I100" s="280"/>
      <c r="J100" s="280"/>
      <c r="K100" s="280"/>
      <c r="L100" s="280"/>
      <c r="N100" s="3"/>
    </row>
    <row r="101" spans="1:46" s="18" customFormat="1" x14ac:dyDescent="0.25">
      <c r="A101"/>
      <c r="B101"/>
      <c r="C101"/>
      <c r="D101" s="116"/>
      <c r="E101"/>
      <c r="F101"/>
      <c r="G101"/>
      <c r="H101"/>
      <c r="I101"/>
      <c r="J101"/>
      <c r="K101"/>
      <c r="L101"/>
      <c r="N101" s="3"/>
    </row>
    <row r="102" spans="1:46" s="18" customFormat="1" x14ac:dyDescent="0.25">
      <c r="A102"/>
      <c r="B102"/>
      <c r="C102"/>
      <c r="D102" s="116"/>
      <c r="E102"/>
      <c r="F102"/>
      <c r="G102"/>
      <c r="H102"/>
      <c r="I102"/>
      <c r="J102"/>
      <c r="K102"/>
      <c r="L102"/>
      <c r="N102" s="3"/>
    </row>
    <row r="103" spans="1:46" s="18" customFormat="1" x14ac:dyDescent="0.25">
      <c r="A103"/>
      <c r="B103"/>
      <c r="C103"/>
      <c r="D103" s="116"/>
      <c r="E103"/>
      <c r="F103"/>
      <c r="G103"/>
      <c r="H103"/>
      <c r="I103"/>
      <c r="J103"/>
      <c r="K103"/>
      <c r="L103"/>
      <c r="N103" s="3"/>
    </row>
    <row r="104" spans="1:46" s="18" customFormat="1" x14ac:dyDescent="0.25">
      <c r="A104"/>
      <c r="B104"/>
      <c r="C104"/>
      <c r="D104" s="116"/>
      <c r="E104"/>
      <c r="F104"/>
      <c r="G104"/>
      <c r="H104"/>
      <c r="I104"/>
      <c r="J104"/>
      <c r="K104"/>
      <c r="L104"/>
      <c r="N104" s="3"/>
    </row>
    <row r="105" spans="1:46" s="18" customFormat="1" x14ac:dyDescent="0.25">
      <c r="A105"/>
      <c r="B105"/>
      <c r="C105"/>
      <c r="D105" s="116"/>
      <c r="E105"/>
      <c r="F105"/>
      <c r="G105"/>
      <c r="H105"/>
      <c r="I105"/>
      <c r="J105"/>
      <c r="K105"/>
      <c r="L105"/>
      <c r="N105" s="3"/>
    </row>
    <row r="106" spans="1:46" s="18" customFormat="1" x14ac:dyDescent="0.25">
      <c r="A106"/>
      <c r="B106"/>
      <c r="C106"/>
      <c r="D106" s="116"/>
      <c r="E106"/>
      <c r="F106"/>
      <c r="G106"/>
      <c r="H106"/>
      <c r="I106"/>
      <c r="J106"/>
      <c r="K106"/>
      <c r="L106"/>
      <c r="N106" s="3"/>
    </row>
    <row r="107" spans="1:46" s="18" customFormat="1" x14ac:dyDescent="0.25">
      <c r="A107"/>
      <c r="B107"/>
      <c r="C107"/>
      <c r="D107" s="116"/>
      <c r="E107"/>
      <c r="F107"/>
      <c r="G107"/>
      <c r="H107"/>
      <c r="I107"/>
      <c r="J107"/>
      <c r="K107"/>
      <c r="L107"/>
      <c r="N107" s="3"/>
    </row>
    <row r="108" spans="1:46" s="9" customFormat="1" x14ac:dyDescent="0.25">
      <c r="A108"/>
      <c r="B108"/>
      <c r="C108"/>
      <c r="D108" s="116"/>
      <c r="E108"/>
      <c r="F108"/>
      <c r="G108"/>
      <c r="H108"/>
      <c r="I108"/>
      <c r="J108"/>
      <c r="K108"/>
      <c r="L108"/>
      <c r="M108" s="18"/>
      <c r="N108" s="3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</row>
    <row r="109" spans="1:46" s="9" customFormat="1" x14ac:dyDescent="0.25">
      <c r="A109"/>
      <c r="B109"/>
      <c r="C109"/>
      <c r="D109" s="116"/>
      <c r="E109"/>
      <c r="F109"/>
      <c r="G109"/>
      <c r="H109"/>
      <c r="I109"/>
      <c r="J109"/>
      <c r="K109"/>
      <c r="L109"/>
      <c r="M109" s="18"/>
      <c r="N109" s="3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</row>
    <row r="110" spans="1:46" s="9" customFormat="1" x14ac:dyDescent="0.25">
      <c r="A110"/>
      <c r="B110"/>
      <c r="C110"/>
      <c r="D110" s="116"/>
      <c r="E110"/>
      <c r="F110"/>
      <c r="G110"/>
      <c r="H110"/>
      <c r="I110"/>
      <c r="J110"/>
      <c r="K110"/>
      <c r="L110"/>
      <c r="M110" s="18"/>
      <c r="N110" s="3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</row>
    <row r="111" spans="1:46" s="9" customFormat="1" x14ac:dyDescent="0.25">
      <c r="A111"/>
      <c r="B111"/>
      <c r="C111"/>
      <c r="D111" s="116"/>
      <c r="E111"/>
      <c r="F111"/>
      <c r="G111"/>
      <c r="H111"/>
      <c r="I111"/>
      <c r="J111"/>
      <c r="K111"/>
      <c r="L111"/>
      <c r="M111" s="18"/>
      <c r="N111" s="3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  <c r="AS111" s="18"/>
      <c r="AT111" s="18"/>
    </row>
    <row r="112" spans="1:46" s="9" customFormat="1" x14ac:dyDescent="0.25">
      <c r="A112"/>
      <c r="B112"/>
      <c r="C112"/>
      <c r="D112" s="116"/>
      <c r="E112"/>
      <c r="F112"/>
      <c r="G112"/>
      <c r="H112"/>
      <c r="I112"/>
      <c r="J112"/>
      <c r="K112"/>
      <c r="L112"/>
      <c r="M112" s="18"/>
      <c r="N112" s="3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</row>
    <row r="113" spans="1:46" s="9" customFormat="1" x14ac:dyDescent="0.25">
      <c r="A113"/>
      <c r="B113"/>
      <c r="C113"/>
      <c r="D113" s="116"/>
      <c r="E113"/>
      <c r="F113"/>
      <c r="G113"/>
      <c r="H113"/>
      <c r="I113"/>
      <c r="J113"/>
      <c r="K113"/>
      <c r="L113"/>
      <c r="M113" s="18"/>
      <c r="N113" s="3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</row>
    <row r="114" spans="1:46" s="9" customFormat="1" x14ac:dyDescent="0.25">
      <c r="A114"/>
      <c r="B114"/>
      <c r="C114"/>
      <c r="D114" s="116"/>
      <c r="E114"/>
      <c r="F114"/>
      <c r="G114"/>
      <c r="H114"/>
      <c r="I114"/>
      <c r="J114"/>
      <c r="K114"/>
      <c r="L114"/>
      <c r="M114" s="18"/>
      <c r="N114" s="3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</row>
  </sheetData>
  <mergeCells count="57">
    <mergeCell ref="A1:X1"/>
    <mergeCell ref="A2:A6"/>
    <mergeCell ref="B2:B6"/>
    <mergeCell ref="C2:C6"/>
    <mergeCell ref="D2:D6"/>
    <mergeCell ref="E2:F2"/>
    <mergeCell ref="H2:X2"/>
    <mergeCell ref="E3:G3"/>
    <mergeCell ref="H3:H6"/>
    <mergeCell ref="I3:L3"/>
    <mergeCell ref="M3:X3"/>
    <mergeCell ref="E4:E6"/>
    <mergeCell ref="F4:F6"/>
    <mergeCell ref="G4:G6"/>
    <mergeCell ref="I4:I6"/>
    <mergeCell ref="J4:J6"/>
    <mergeCell ref="C28:X28"/>
    <mergeCell ref="A34:A35"/>
    <mergeCell ref="B34:B35"/>
    <mergeCell ref="K4:K6"/>
    <mergeCell ref="L4:L6"/>
    <mergeCell ref="M4:P4"/>
    <mergeCell ref="Q4:T4"/>
    <mergeCell ref="U4:X4"/>
    <mergeCell ref="M5:N5"/>
    <mergeCell ref="O5:P5"/>
    <mergeCell ref="Q5:R5"/>
    <mergeCell ref="S5:T5"/>
    <mergeCell ref="U5:V5"/>
    <mergeCell ref="W5:X5"/>
    <mergeCell ref="B30:B31"/>
    <mergeCell ref="A30:A31"/>
    <mergeCell ref="A51:A55"/>
    <mergeCell ref="B51:B55"/>
    <mergeCell ref="A56:A60"/>
    <mergeCell ref="B56:B60"/>
    <mergeCell ref="B10:B19"/>
    <mergeCell ref="B22:B23"/>
    <mergeCell ref="B25:B26"/>
    <mergeCell ref="A36:A38"/>
    <mergeCell ref="B36:B38"/>
    <mergeCell ref="A40:A44"/>
    <mergeCell ref="B40:B44"/>
    <mergeCell ref="A45:A50"/>
    <mergeCell ref="B45:B50"/>
    <mergeCell ref="B32:B33"/>
    <mergeCell ref="A32:A33"/>
    <mergeCell ref="C64:X64"/>
    <mergeCell ref="F100:L100"/>
    <mergeCell ref="A72:A76"/>
    <mergeCell ref="B72:B76"/>
    <mergeCell ref="A77:A82"/>
    <mergeCell ref="B77:B82"/>
    <mergeCell ref="A83:A87"/>
    <mergeCell ref="B83:B87"/>
    <mergeCell ref="A66:A71"/>
    <mergeCell ref="B66:B71"/>
  </mergeCells>
  <pageMargins left="0.43307086614173229" right="0.43307086614173229" top="0.35433070866141736" bottom="0.3149606299212598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Титульный РУП Банк ісі  (2)</vt:lpstr>
      <vt:lpstr> Гафик  РУП Банк ісі </vt:lpstr>
      <vt:lpstr>РУП Банк ісі  Базовые внесл (2)</vt:lpstr>
      <vt:lpstr>Титульный РУП БД рус</vt:lpstr>
      <vt:lpstr> Гафик  РУП БД рус</vt:lpstr>
      <vt:lpstr>РУП Банк  дело  </vt:lpstr>
      <vt:lpstr>' Гафик  РУП Банк ісі '!Область_печати</vt:lpstr>
      <vt:lpstr>' Гафик  РУП БД рус'!Область_печати</vt:lpstr>
      <vt:lpstr>'РУП Банк  дело  '!Область_печати</vt:lpstr>
      <vt:lpstr>'РУП Банк ісі  Базовые внесл (2)'!Область_печати</vt:lpstr>
      <vt:lpstr>'Титульный РУП Банк ісі  (2)'!Область_печати</vt:lpstr>
      <vt:lpstr>'Титульный РУП БД рус'!Область_печати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Бакыт Спанкулова</cp:lastModifiedBy>
  <cp:lastPrinted>2021-09-27T10:18:52Z</cp:lastPrinted>
  <dcterms:created xsi:type="dcterms:W3CDTF">2018-08-30T05:23:32Z</dcterms:created>
  <dcterms:modified xsi:type="dcterms:W3CDTF">2022-04-20T11:58:54Z</dcterms:modified>
</cp:coreProperties>
</file>