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kineu.kz\system\admfl\ДЛЯ  ПРОВЕДЕНИЯ ЭКСПЕРТИЗЫ ОП  ПО СПЕЦ.НА НОВЫЙ ПРИЕМ   2022-23\ДВ и НО\"/>
    </mc:Choice>
  </mc:AlternateContent>
  <bookViews>
    <workbookView xWindow="0" yWindow="0" windowWidth="28800" windowHeight="12000"/>
  </bookViews>
  <sheets>
    <sheet name="График учебного процессаББ кре" sheetId="33" r:id="rId1"/>
    <sheet name="ББ-каз РУП по кредиту" sheetId="30" r:id="rId2"/>
    <sheet name="титул ББ111" sheetId="34" r:id="rId3"/>
  </sheets>
  <definedNames>
    <definedName name="_xlnm.Print_Area" localSheetId="1">'ББ-каз РУП по кредиту'!$A$1:$AB$87</definedName>
    <definedName name="_xlnm.Print_Area" localSheetId="0">'График учебного процессаББ кре'!$A$1:$BA$44</definedName>
    <definedName name="_xlnm.Print_Area" localSheetId="2">'титул ББ111'!$A$2:$BA$31</definedName>
  </definedNames>
  <calcPr calcId="162913"/>
</workbook>
</file>

<file path=xl/calcChain.xml><?xml version="1.0" encoding="utf-8"?>
<calcChain xmlns="http://schemas.openxmlformats.org/spreadsheetml/2006/main">
  <c r="AH42" i="33" l="1"/>
  <c r="AE42" i="33"/>
  <c r="V42" i="33"/>
  <c r="P42" i="33"/>
  <c r="L42" i="33"/>
  <c r="H39" i="33"/>
  <c r="J39" i="33" s="1"/>
  <c r="H40" i="33"/>
  <c r="J40" i="33" s="1"/>
  <c r="H41" i="33"/>
  <c r="J41" i="33" s="1"/>
  <c r="H42" i="33"/>
  <c r="J42" i="33" s="1"/>
  <c r="H38" i="33"/>
  <c r="J38" i="33" s="1"/>
  <c r="E43" i="30"/>
  <c r="F43" i="30"/>
  <c r="G43" i="30"/>
  <c r="I43" i="30"/>
  <c r="J43" i="30"/>
  <c r="K43" i="30"/>
  <c r="L43" i="30"/>
  <c r="M43" i="30"/>
  <c r="N43" i="30"/>
  <c r="O43" i="30"/>
  <c r="P43" i="30"/>
  <c r="Q43" i="30"/>
  <c r="R43" i="30"/>
  <c r="S43" i="30"/>
  <c r="T43" i="30"/>
  <c r="U43" i="30"/>
  <c r="V43" i="30"/>
  <c r="W43" i="30"/>
  <c r="X43" i="30"/>
  <c r="Y43" i="30"/>
  <c r="Z43" i="30"/>
  <c r="AA43" i="30"/>
  <c r="AB43" i="30"/>
  <c r="D43" i="30"/>
  <c r="H45" i="30"/>
  <c r="H48" i="30"/>
  <c r="H49" i="30"/>
  <c r="H50" i="30"/>
  <c r="H51" i="30"/>
  <c r="H54" i="30"/>
  <c r="H55" i="30"/>
  <c r="H56" i="30"/>
  <c r="H57" i="30"/>
  <c r="H59" i="30"/>
  <c r="H63" i="30"/>
  <c r="H60" i="30"/>
  <c r="H61" i="30"/>
  <c r="H62" i="30"/>
  <c r="H64" i="30"/>
  <c r="H66" i="30"/>
  <c r="H67" i="30"/>
  <c r="H44" i="30"/>
  <c r="H28" i="30"/>
  <c r="H29" i="30"/>
  <c r="H30" i="30"/>
  <c r="H32" i="30"/>
  <c r="H33" i="30"/>
  <c r="H34" i="30"/>
  <c r="H35" i="30"/>
  <c r="H36" i="30"/>
  <c r="H37" i="30"/>
  <c r="H38" i="30"/>
  <c r="H39" i="30"/>
  <c r="H40" i="30"/>
  <c r="H41" i="30"/>
  <c r="H31" i="30"/>
  <c r="H27" i="30"/>
  <c r="E26" i="30"/>
  <c r="F26" i="30"/>
  <c r="G26" i="30"/>
  <c r="J26" i="30"/>
  <c r="K26" i="30"/>
  <c r="L26" i="30"/>
  <c r="M26" i="30"/>
  <c r="N26" i="30"/>
  <c r="O26" i="30"/>
  <c r="P26" i="30"/>
  <c r="Q26" i="30"/>
  <c r="R26" i="30"/>
  <c r="S26" i="30"/>
  <c r="T26" i="30"/>
  <c r="U26" i="30"/>
  <c r="V26" i="30"/>
  <c r="W26" i="30"/>
  <c r="X26" i="30"/>
  <c r="Y26" i="30"/>
  <c r="Z26" i="30"/>
  <c r="AA26" i="30"/>
  <c r="AB26" i="30"/>
  <c r="D26" i="30"/>
  <c r="H43" i="30" l="1"/>
  <c r="I27" i="30"/>
  <c r="I26" i="30" s="1"/>
  <c r="H26" i="30"/>
  <c r="H78" i="30" l="1"/>
  <c r="H80" i="30"/>
  <c r="H81" i="30"/>
  <c r="E8" i="30" l="1"/>
  <c r="E77" i="30" s="1"/>
  <c r="F8" i="30"/>
  <c r="F77" i="30" s="1"/>
  <c r="G8" i="30"/>
  <c r="G77" i="30" s="1"/>
  <c r="J8" i="30"/>
  <c r="J77" i="30" s="1"/>
  <c r="K8" i="30"/>
  <c r="K77" i="30" s="1"/>
  <c r="L8" i="30"/>
  <c r="L77" i="30" s="1"/>
  <c r="P8" i="30"/>
  <c r="P77" i="30" s="1"/>
  <c r="Q8" i="30"/>
  <c r="Q77" i="30" s="1"/>
  <c r="R8" i="30"/>
  <c r="R77" i="30" s="1"/>
  <c r="S8" i="30"/>
  <c r="S77" i="30" s="1"/>
  <c r="T8" i="30"/>
  <c r="T77" i="30" s="1"/>
  <c r="U8" i="30"/>
  <c r="U77" i="30" s="1"/>
  <c r="V8" i="30"/>
  <c r="V77" i="30" s="1"/>
  <c r="W8" i="30"/>
  <c r="W77" i="30" s="1"/>
  <c r="X8" i="30"/>
  <c r="X77" i="30" s="1"/>
  <c r="Y8" i="30"/>
  <c r="Y77" i="30" s="1"/>
  <c r="Z8" i="30"/>
  <c r="Z77" i="30" s="1"/>
  <c r="AA8" i="30"/>
  <c r="AA77" i="30" s="1"/>
  <c r="AB8" i="30"/>
  <c r="AB77" i="30" s="1"/>
  <c r="D8" i="30"/>
  <c r="D77" i="30" s="1"/>
  <c r="H25" i="30"/>
  <c r="I25" i="30" s="1"/>
  <c r="O24" i="30"/>
  <c r="N24" i="30"/>
  <c r="M24" i="30"/>
  <c r="H22" i="30"/>
  <c r="I22" i="30" s="1"/>
  <c r="H21" i="30"/>
  <c r="I21" i="30" s="1"/>
  <c r="H19" i="30"/>
  <c r="I19" i="30" s="1"/>
  <c r="H18" i="30"/>
  <c r="I18" i="30" s="1"/>
  <c r="H17" i="30"/>
  <c r="I17" i="30" s="1"/>
  <c r="H16" i="30"/>
  <c r="I16" i="30" s="1"/>
  <c r="H15" i="30"/>
  <c r="I15" i="30" s="1"/>
  <c r="H14" i="30"/>
  <c r="I14" i="30" s="1"/>
  <c r="H13" i="30"/>
  <c r="I13" i="30" s="1"/>
  <c r="H12" i="30"/>
  <c r="I12" i="30" s="1"/>
  <c r="H11" i="30"/>
  <c r="I11" i="30" s="1"/>
  <c r="H10" i="30"/>
  <c r="I10" i="30" s="1"/>
  <c r="O8" i="30" l="1"/>
  <c r="O77" i="30" s="1"/>
  <c r="N8" i="30"/>
  <c r="N77" i="30" s="1"/>
  <c r="M8" i="30"/>
  <c r="M77" i="30" s="1"/>
  <c r="H24" i="30"/>
  <c r="H8" i="30" l="1"/>
  <c r="H77" i="30" s="1"/>
  <c r="I24" i="30"/>
  <c r="I8" i="30" s="1"/>
  <c r="I77" i="30" s="1"/>
</calcChain>
</file>

<file path=xl/sharedStrings.xml><?xml version="1.0" encoding="utf-8"?>
<sst xmlns="http://schemas.openxmlformats.org/spreadsheetml/2006/main" count="378" uniqueCount="252">
  <si>
    <t>Индекс</t>
  </si>
  <si>
    <t>Барлығы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</si>
  <si>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</si>
  <si>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</si>
  <si>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</si>
  <si>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</si>
  <si>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</si>
  <si>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</si>
  <si>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</si>
  <si>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</si>
  <si>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</si>
  <si>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</si>
  <si>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</si>
  <si>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</si>
  <si>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</si>
  <si>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</si>
  <si>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</si>
  <si>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</si>
  <si>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</si>
  <si>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БМ 01</t>
  </si>
  <si>
    <t>БМ 02</t>
  </si>
  <si>
    <t>БМ 03</t>
  </si>
  <si>
    <t>Білім беру ұйымы анықтайтын модульдер</t>
  </si>
  <si>
    <t>БМ 04</t>
  </si>
  <si>
    <t>К 00</t>
  </si>
  <si>
    <t>Ф 00</t>
  </si>
  <si>
    <t>БМ 05</t>
  </si>
  <si>
    <t xml:space="preserve">Кредит саны / Количество 
кредитов
</t>
  </si>
  <si>
    <t xml:space="preserve"> </t>
  </si>
  <si>
    <t>.....контроля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</si>
  <si>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</si>
  <si>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</t>
  </si>
  <si>
    <t>Р</t>
  </si>
  <si>
    <t>IІ</t>
  </si>
  <si>
    <t>IІІ</t>
  </si>
  <si>
    <t>Резерв</t>
  </si>
  <si>
    <t>Курс</t>
  </si>
  <si>
    <t>кредит</t>
  </si>
  <si>
    <t>____________К.Каржасов</t>
  </si>
  <si>
    <t>_____________ Е.Зәкен</t>
  </si>
  <si>
    <t xml:space="preserve">                                              ___________ К.Каржасов                </t>
  </si>
  <si>
    <t>_____________ _____________ 2021г.</t>
  </si>
  <si>
    <t xml:space="preserve">                     _____________ ______ 2021г.</t>
  </si>
  <si>
    <t>ІҮ</t>
  </si>
  <si>
    <t>П</t>
  </si>
  <si>
    <t>ІІІ</t>
  </si>
  <si>
    <t>IҮ</t>
  </si>
  <si>
    <t>Директордың оқу жұмысы бойынша орынбасары</t>
  </si>
  <si>
    <t>Т</t>
  </si>
  <si>
    <t>ПА</t>
  </si>
  <si>
    <t>ИА</t>
  </si>
  <si>
    <t>ПР</t>
  </si>
  <si>
    <t>ЧАСЫ</t>
  </si>
  <si>
    <t>КРЕД</t>
  </si>
  <si>
    <t>НЕД</t>
  </si>
  <si>
    <t>Оқу үрдісінің процесі</t>
  </si>
  <si>
    <t>Циклдер, пәндер/ модульдер, тәжірибелер атауы</t>
  </si>
  <si>
    <t>Пән атаулары</t>
  </si>
  <si>
    <t>Қазақ тілі</t>
  </si>
  <si>
    <t>Қазақ әдебиеті</t>
  </si>
  <si>
    <t>Орыс тілі және әдебиеті</t>
  </si>
  <si>
    <t>Шетел тілі</t>
  </si>
  <si>
    <t>Қазақстан тарихы</t>
  </si>
  <si>
    <t xml:space="preserve">Алғашқы әскери және технологиялық дайындық </t>
  </si>
  <si>
    <t>Өзін-өзі тану</t>
  </si>
  <si>
    <t>Дене тәрбиесі</t>
  </si>
  <si>
    <t>Дүниежүзілік тарих</t>
  </si>
  <si>
    <t>семестр бойынша бөлу</t>
  </si>
  <si>
    <t>Емтихан</t>
  </si>
  <si>
    <t>Сынақ (дифференциалды сынақ)</t>
  </si>
  <si>
    <t>Бақылау жұмысы</t>
  </si>
  <si>
    <t>теориялық оқыту</t>
  </si>
  <si>
    <t>лабораторялық-тәжірибелік жұмыстар</t>
  </si>
  <si>
    <t>курстық жұмыс/жоба</t>
  </si>
  <si>
    <t>Өндірістік оқыту және мамандырылған (педагогикалық)тәжірибе</t>
  </si>
  <si>
    <t>Сағат саны</t>
  </si>
  <si>
    <t>Курс және семестр бойынша бөлу</t>
  </si>
  <si>
    <t>ЖБП</t>
  </si>
  <si>
    <t>Жалпы білім беретін пәндер</t>
  </si>
  <si>
    <t>ЖБП 01</t>
  </si>
  <si>
    <t>ЖБП 02</t>
  </si>
  <si>
    <t>ЖБП 03</t>
  </si>
  <si>
    <t>ЖБП 04</t>
  </si>
  <si>
    <t>ЖБП 05</t>
  </si>
  <si>
    <t>ЖБП 06</t>
  </si>
  <si>
    <t>ЖБП 07</t>
  </si>
  <si>
    <t>ЖБП 08</t>
  </si>
  <si>
    <t>ЖБП 09</t>
  </si>
  <si>
    <t>ЖБП 10</t>
  </si>
  <si>
    <t>ЖБП 11</t>
  </si>
  <si>
    <t>ЖБП 12</t>
  </si>
  <si>
    <t>ЖБП 13</t>
  </si>
  <si>
    <t>ЖБП 14</t>
  </si>
  <si>
    <t>Міндетті пәндер</t>
  </si>
  <si>
    <t>Тереңдетілген деңгей</t>
  </si>
  <si>
    <t>Стандарттық деңгей</t>
  </si>
  <si>
    <t>Базалық  модульдер</t>
  </si>
  <si>
    <t>Дене қасиеттерін дамыту және жетілдіру</t>
  </si>
  <si>
    <t>Ақпараттық-коммуникациялық және цифрлық технологияларды қолдану</t>
  </si>
  <si>
    <t>Экономиканың базалық білімін және кәсіпкерлік негіздерін қолдану</t>
  </si>
  <si>
    <t>Қоғам мен еңбек ұжымында әлеуметтену және бейімделу үшін әлеуметтік ғылымдар негіздерін қолдану</t>
  </si>
  <si>
    <t>КМ</t>
  </si>
  <si>
    <t>Кәсіптік модульдер</t>
  </si>
  <si>
    <t>Біліктілігі «4S01140101 - Бастауыш білім беру мұғалімі»</t>
  </si>
  <si>
    <t>Оқушылардың оқу іс-әрекетінің моделін құру</t>
  </si>
  <si>
    <t>КМ 01</t>
  </si>
  <si>
    <t>КМ 02</t>
  </si>
  <si>
    <t>Ұйымдастырушылық, әдістемелік және техникалық шарттарды жобалау</t>
  </si>
  <si>
    <t>КМ 03</t>
  </si>
  <si>
    <t>Оқу ақпаратын тарату</t>
  </si>
  <si>
    <t xml:space="preserve">Білім алушылардың білім мазмұнын меңгеру деңгейін анықтау </t>
  </si>
  <si>
    <t>КМ 05</t>
  </si>
  <si>
    <t>Кәсіби қоғамдастықпен және білім берудің барлық мүдделі тараптарымен өзара іс-қимыл жасау</t>
  </si>
  <si>
    <t>ББҰАМ  01</t>
  </si>
  <si>
    <t>Білімалушылардың таңдауы бойынша пән</t>
  </si>
  <si>
    <t>АА 01</t>
  </si>
  <si>
    <t>Аралық аттестаттау</t>
  </si>
  <si>
    <t>Кәсіптік тәжірибе</t>
  </si>
  <si>
    <t>Қорытынды аттестация</t>
  </si>
  <si>
    <t>Міндетті оқыту бойынша жиыны</t>
  </si>
  <si>
    <t>Консультациялар</t>
  </si>
  <si>
    <t>Факультатив сабақтары</t>
  </si>
  <si>
    <t>Барлығы:</t>
  </si>
  <si>
    <t>ҚА 01</t>
  </si>
  <si>
    <t>оның ішінде</t>
  </si>
  <si>
    <t>БЕКІТЕМІН</t>
  </si>
  <si>
    <t xml:space="preserve"> Колледж директоры</t>
  </si>
  <si>
    <t>"_______"_____________ 2021ж.</t>
  </si>
  <si>
    <t>Код и наименование уровня образования: 011 – Білім</t>
  </si>
  <si>
    <t>0114 – Пәндік мамандандырылған мұғалімдерін даярлау</t>
  </si>
  <si>
    <t>Специальность: 01140600 -  Бастауыш білім беру педагогикасы мен әдістемесі</t>
  </si>
  <si>
    <t xml:space="preserve">4S01140101 - Бастауыш білім беру мұғалімі </t>
  </si>
  <si>
    <t>Оқу нысаны - күндізгі</t>
  </si>
  <si>
    <t xml:space="preserve"> Негізгі орта білім </t>
  </si>
  <si>
    <t>Жұмыс оқу процесі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</si>
  <si>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</si>
  <si>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</si>
  <si>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</si>
  <si>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</si>
  <si>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</si>
  <si>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</si>
  <si>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</si>
  <si>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</si>
  <si>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</si>
  <si>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</si>
  <si>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</si>
  <si>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</si>
  <si>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Д</t>
  </si>
  <si>
    <t>ДОЖ</t>
  </si>
  <si>
    <t>Оиж</t>
  </si>
  <si>
    <t>Ост</t>
  </si>
  <si>
    <t>Пст</t>
  </si>
  <si>
    <t>Ожт</t>
  </si>
  <si>
    <t>Жаратылыстану бойынша практика</t>
  </si>
  <si>
    <t>Пбп 5</t>
  </si>
  <si>
    <t>Ожд</t>
  </si>
  <si>
    <t>Псл</t>
  </si>
  <si>
    <t>Ома</t>
  </si>
  <si>
    <t>Обп</t>
  </si>
  <si>
    <t>Пбп</t>
  </si>
  <si>
    <t>Ода</t>
  </si>
  <si>
    <t>Омк</t>
  </si>
  <si>
    <t>Аа</t>
  </si>
  <si>
    <t>Да</t>
  </si>
  <si>
    <t>Қа</t>
  </si>
  <si>
    <t>Демалыс</t>
  </si>
  <si>
    <t>Аралық аттестация</t>
  </si>
  <si>
    <t>Мамандыққа кіріспе</t>
  </si>
  <si>
    <t xml:space="preserve"> Интернетпен жұмыс</t>
  </si>
  <si>
    <t>Баланың мектептегі алғашқы күні</t>
  </si>
  <si>
    <t>О</t>
  </si>
  <si>
    <t>Оқу тәжірибесі</t>
  </si>
  <si>
    <t>Сыныптан тыс жұмыс</t>
  </si>
  <si>
    <t>Педагогикалық тәжірибе</t>
  </si>
  <si>
    <t>Байқау практикасына дайындық</t>
  </si>
  <si>
    <t>Мектептегі байқау практикасы</t>
  </si>
  <si>
    <t>Жазғы практикаға дайындық</t>
  </si>
  <si>
    <t>Сауықтыру лагеріндегі жазғы практика</t>
  </si>
  <si>
    <t>Дипломалды практикаға дайындық</t>
  </si>
  <si>
    <t>Дипломалды практика</t>
  </si>
  <si>
    <t>Теориялық оқыту</t>
  </si>
  <si>
    <t xml:space="preserve">Теориялық оқыту </t>
  </si>
  <si>
    <t>апта</t>
  </si>
  <si>
    <t>сағат</t>
  </si>
  <si>
    <t>Кәсіптік оқыту/Кәсіптік практика</t>
  </si>
  <si>
    <t>Оқу</t>
  </si>
  <si>
    <t>педагогикалық</t>
  </si>
  <si>
    <t>Оқу жылындағы барлық апта саны</t>
  </si>
  <si>
    <t>ЖШС «Екібастұз Инновациялық Еуразиялық университетінің колледжі»</t>
  </si>
  <si>
    <t>21ж</t>
  </si>
  <si>
    <t xml:space="preserve">                  БЕКІТЕМІН</t>
  </si>
  <si>
    <t xml:space="preserve">                             Колледж директоры</t>
  </si>
  <si>
    <t>Жұмыс оқу жоспары</t>
  </si>
  <si>
    <t>Мамандығы: 01140100 Бастауыш білім беру педагогикасы мен әдістемесі</t>
  </si>
  <si>
    <t xml:space="preserve">                                                                                          Біліктілігі: 4S01140101 - Бастауыш білім беру мұғалімі</t>
  </si>
  <si>
    <t>Негізгі орта білім беру базасында</t>
  </si>
  <si>
    <t xml:space="preserve">                                                                   Оқу мерзімі -3ж.10ай.</t>
  </si>
  <si>
    <t xml:space="preserve">Келісілді </t>
  </si>
  <si>
    <t xml:space="preserve"> Индустриалдық кеңес төреғасы, Екібастұз қ. №18 ЖОМ КММ директоры</t>
  </si>
  <si>
    <t>Оқыту нысаны: күндізгі</t>
  </si>
  <si>
    <t>ІІ. Бюджет бойынша жиынтық көрсеткіш</t>
  </si>
  <si>
    <t>Спорт секциялары</t>
  </si>
  <si>
    <t>Репродуктивті денсаулықты сақтау</t>
  </si>
  <si>
    <t>Спанкулова Б.А.</t>
  </si>
  <si>
    <t>Оқытуда жаңартылған танымдық құзыреттілікті қалыптастыру</t>
  </si>
  <si>
    <t>ОН 1.1. Денсаулықты нығайту және салауатты өмір салты қағидаттарын сақтау</t>
  </si>
  <si>
    <t>ОН 1.2. Дене қасиеттері мен психофизиологиялық қабілеттерді жетілдіру</t>
  </si>
  <si>
    <t xml:space="preserve">ОН 2.1. Ақпараттық-коммуникациялық технологияларды меңгеру </t>
  </si>
  <si>
    <t xml:space="preserve">ОН 2.2. Ақпараттық-анықтамалық және интерактивті веб-порталдардың қызметтерін пайдалану </t>
  </si>
  <si>
    <t>ОН 2.1. Оқушылармен тәрбие жұмысын жоспарлау кезінде тәрбие әдістерін, нысандарын, тәсілдерін, құралдарын қолдану</t>
  </si>
  <si>
    <t>ОН 2.4.Шағын жинақталған мектепте білім беру процесін тиімді ұйымдастыруды жүзеге асыру</t>
  </si>
  <si>
    <t xml:space="preserve">"Педагогикалық іс-әрекетті ұйымдастыру әдістері мен формалары туралы мәліметтерді меңгеру (оқу практикасы) </t>
  </si>
  <si>
    <t>Ақпараттық-коммуникациялық және цифрлық технологияларды қолдану бойынша мәліметтерді меңгеру ( оқу практикасы)</t>
  </si>
  <si>
    <t>ОН 3.2. Кәсіпкерлік қызметтің сәттілігі мен тәуекелінің мүмкіндігін анықтау</t>
  </si>
  <si>
    <t>ОН 4.1. Жалпы философиялық мәселелерді түсіну</t>
  </si>
  <si>
    <t>ОН 4.2. Қазақстан Республикасы халықтары мәдениетінің әлемдік өркениеттегі рөлі мен орнын түсіну</t>
  </si>
  <si>
    <t>ОН 4.3.  Құқықтың негізгі салалары туралы мәліметтерді меңгеру</t>
  </si>
  <si>
    <t>ОН 4.4.Әлеуметтану мен саясаттанудың негізгі ұғымдарын меңгеру</t>
  </si>
  <si>
    <t>ОН5.1. Критериалды бағалау технологиясын және тапсырмалар дескрипторларын дайындау тәсілдерін меңгеру</t>
  </si>
  <si>
    <t>ОН5.2. Сабақта студенттермен кері байланысты ұйымдастыру тәсілдерін және оқулықтан тыс жаңа материалдарды ұсынудың тиімді әдістерін білу және қолдану</t>
  </si>
  <si>
    <t>ОН 1.1.  Педагогика пәнінің негізгі түсініктерін қолдану</t>
  </si>
  <si>
    <t>ОН 1.2. Жас ерекшеліктеріне сәйкес оқу процесінде танымдық процестерді, тұлғаның эмоционалды процестерінің ерекшеліктерін білу және қолдану</t>
  </si>
  <si>
    <t>Оқушылардың оқу іс-әрекетінің моделін құру әдістерін қолдану (оқу практикасы)</t>
  </si>
  <si>
    <t>Мектепте сынақ тәжірибесін өткізу</t>
  </si>
  <si>
    <t>ОН 2.2. Оқушылармен, оқушылар ұжымымен және ата-аналармен қарым-қатынас жасау кезінде педагогикалық шеберлік техникасын қолдану</t>
  </si>
  <si>
    <t>ОН 2.3. Жаңа педагогикалық инновациялық технологияларды пайдалана отырып сабақтарды жоспарлау және өткізу, тиімді психологиялық-педагогикалық, оның ішінде кәсіптік қызметте инклюзивті технологияларды пайдалану</t>
  </si>
  <si>
    <t xml:space="preserve"> Оқушылармен оқу-тәрбие жұмысының әдістемесі саласында кәсіби-педагогикалық құзыреттілікті меңгеру (оқу практикасы)</t>
  </si>
  <si>
    <t>Оқушылармен тәрбие жұмысының әдістемесі мен технологиясы саласында кәсіби-педагогикалық құзыреттілікті меңгеру (оқу практикасы)</t>
  </si>
  <si>
    <t>ОН 3.2. Бастауыш сынып оқушылары үшін балалар әдебиетін зерделеу, көркем әдебиетті мәнерлеп оқу тәсілдерін қолдану</t>
  </si>
  <si>
    <t>ОН 3.3. Арифметикалық, алгебралық, геометриялық материалдар мен шаманың ұғымдарын оқыту, информатика материалын оқыту әдістемесін қолдану</t>
  </si>
  <si>
    <t>ОН 3.4.  Бастауыш сыныптарда жаратылыстану ғылымдарын оқыту, әлемді тану әдістемесін қолдану</t>
  </si>
  <si>
    <t>Жаратылыстану ғылымдары бойынша далалық практиканы өткізу (оқу практикасы)</t>
  </si>
  <si>
    <t xml:space="preserve">  Сауықтыру лагерінде жазғы практиканы ұйымдастыру (педагогикалық практика)</t>
  </si>
  <si>
    <t xml:space="preserve">"Баланың мектептегі алғашқы күндері"тәжірибесін өткізуге қатысу
</t>
  </si>
  <si>
    <t>Оқушылармен тәрбие жұмысының әдістемесі мен технологиясы саласында кәсіби-педагогикалық құзыреттілікті меңгеру. Сыныптан тыс жұмыс технологиясын жүргізу (педагогикалық практика)</t>
  </si>
  <si>
    <t>Дипломалды практикаға дайындықтан өту (оқу практикасы)</t>
  </si>
  <si>
    <t>Мектепішілік бақылау әдістерін, басшылық мәнерлерін, педагогтердің озық тәжірибесін қолдану (диплом алдындағы практика)</t>
  </si>
  <si>
    <t>Химия</t>
  </si>
  <si>
    <t>ОН 3.5. Дене тәрбиесінің мақсаттары мен міндеттерін, дене тәрбиесін оқыту әдістемесін, сабақтарды ұйымдастырудың нысандары мен әдістерін қолдану</t>
  </si>
  <si>
    <t>КМ 06</t>
  </si>
  <si>
    <t>ОН 6.2. Этнопедагогика пәнінің негізгі ұғымдарын, қазақ халқының ұлттық тәрбиесінің ерекшеліктерін, оқыту түрлерін, принциптерін, әдістерін, нысандарын қолдану</t>
  </si>
  <si>
    <t>Білім беру процесін әдістемелік қамтамасыз ету</t>
  </si>
  <si>
    <t>ОН 4.3.  "Көркем еңбек" пәнін оқытуды, Әдістеменің мақсаттары мен міндеттерін, мазмұнын, құрылымын, нысандары мен әдістерін ұйымдастыру</t>
  </si>
  <si>
    <t>ОН 5.1. Педагогикалық технологияның түрлері мен құрылымдарын, әдістерін және әртүрлі технологияларды қолдана отырып сабақтарды жоспарлау және өткізу</t>
  </si>
  <si>
    <t>ОН 5.2.Білім беру процесін жетілдіру үшін ғылыми зерттеулердің нәтижелерін пайдалану</t>
  </si>
  <si>
    <t>ОН 4.1. Музыка мен сольфеджионың қарапайым теориясын, музыкалық сауаттылықты қолдану, шығармашылық тапсырмаларды орындау, музыкалық тәрбиенің сыныптан тыс және мектептен тыс түрлерін ұйымдастыру</t>
  </si>
  <si>
    <t>ОН 4.2.Өзін-өзі тану пәнінің теориялық және әдістемелік негіздерін, адамгершілік қарым-қатынас пен мұраның тәрбиелік мәнін, сондай-ақ өзін-өзі тануға оқытудың мақсаттары мен міндеттерін, нысандарын, әдістерін қолдану</t>
  </si>
  <si>
    <t>ОН 2.3. Ақпараттық-анықтамалық қызметтерді қолдана отырып, еңбек қатынастарын реттейтін құжаттарды мемлекеттік тілде жасау.</t>
  </si>
  <si>
    <t>ОН 3.1. Экономикалық теория саласындағы негізгі мәселелерді меңгеру, әлемдік экономиканың даму үрдістерін  түсіну</t>
  </si>
  <si>
    <t>ОН 3.1. Қазақ тілінің теориясын түсіну, тілдік мәселелерді шешу, тілге қатысты фактілерді талдау, жүйелеу, қорытындылау, еркін ауызша және жазбаша қарым-қатынас жасау</t>
  </si>
  <si>
    <r>
      <t>Білім беру ұйымы анықтайтын модульдер (</t>
    </r>
    <r>
      <rPr>
        <b/>
        <sz val="9"/>
        <color rgb="FFFF0000"/>
        <rFont val="Times New Roman"/>
        <family val="1"/>
        <charset val="204"/>
      </rPr>
      <t>қазақ тілі мен математика</t>
    </r>
    <r>
      <rPr>
        <b/>
        <sz val="9"/>
        <rFont val="Times New Roman"/>
        <family val="1"/>
        <charset val="204"/>
      </rPr>
      <t>)</t>
    </r>
  </si>
  <si>
    <t>ОН 6.1. Педагогикалық процестің барлық қатысушыларының субъект - субъективті өзара әрекеттесуін ұйымдастыру арқылы білім беру процесін басқару технологиясын қолдану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</si>
</sst>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name val="Times New Roman"/>
      <family val="1"/>
    </font>
    <font>
      <sz val="11"/>
      <color theme="1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35" fillId="0" borderId="0"/>
  </cellStyleXfs>
  <cellXfs count="26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" fontId="1" fillId="0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/>
    <xf numFmtId="1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1" fontId="1" fillId="5" borderId="7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vertical="top" wrapText="1"/>
    </xf>
    <xf numFmtId="0" fontId="0" fillId="0" borderId="1" xfId="0" applyBorder="1"/>
    <xf numFmtId="0" fontId="1" fillId="0" borderId="7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wrapText="1"/>
    </xf>
    <xf numFmtId="0" fontId="3" fillId="0" borderId="15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6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8" fillId="0" borderId="0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vertical="top"/>
    </xf>
    <xf numFmtId="0" fontId="9" fillId="0" borderId="0" xfId="0" applyFont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7" fillId="5" borderId="0" xfId="0" applyFont="1" applyFill="1" applyAlignment="1">
      <alignment horizontal="center"/>
    </xf>
    <xf numFmtId="0" fontId="17" fillId="5" borderId="0" xfId="0" applyFont="1" applyFill="1" applyAlignment="1"/>
    <xf numFmtId="0" fontId="17" fillId="0" borderId="0" xfId="0" applyFont="1" applyAlignment="1"/>
    <xf numFmtId="0" fontId="0" fillId="0" borderId="0" xfId="0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NumberFormat="1" applyFont="1" applyFill="1" applyBorder="1" applyAlignment="1" applyProtection="1">
      <alignment horizontal="center" vertical="top"/>
    </xf>
    <xf numFmtId="0" fontId="19" fillId="0" borderId="0" xfId="0" applyFont="1" applyAlignment="1">
      <alignment horizontal="left"/>
    </xf>
    <xf numFmtId="49" fontId="20" fillId="0" borderId="0" xfId="0" applyNumberFormat="1" applyFont="1" applyFill="1" applyBorder="1" applyAlignment="1" applyProtection="1">
      <alignment horizontal="center" vertical="top"/>
    </xf>
    <xf numFmtId="0" fontId="17" fillId="0" borderId="0" xfId="0" applyFont="1" applyAlignment="1">
      <alignment horizontal="left"/>
    </xf>
    <xf numFmtId="0" fontId="17" fillId="5" borderId="0" xfId="0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vertical="top"/>
    </xf>
    <xf numFmtId="0" fontId="21" fillId="0" borderId="1" xfId="0" applyNumberFormat="1" applyFont="1" applyFill="1" applyBorder="1" applyAlignment="1" applyProtection="1">
      <alignment horizontal="center" vertical="top"/>
    </xf>
    <xf numFmtId="0" fontId="23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left" vertical="top"/>
    </xf>
    <xf numFmtId="0" fontId="12" fillId="0" borderId="1" xfId="0" applyNumberFormat="1" applyFont="1" applyFill="1" applyBorder="1" applyAlignment="1" applyProtection="1">
      <alignment vertical="top"/>
    </xf>
    <xf numFmtId="0" fontId="24" fillId="0" borderId="0" xfId="0" applyFont="1"/>
    <xf numFmtId="0" fontId="0" fillId="0" borderId="0" xfId="0" applyBorder="1"/>
    <xf numFmtId="0" fontId="24" fillId="0" borderId="0" xfId="0" applyFont="1" applyAlignment="1">
      <alignment horizontal="left"/>
    </xf>
    <xf numFmtId="0" fontId="3" fillId="0" borderId="17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0" fillId="0" borderId="0" xfId="0" applyNumberForma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horizontal="left" vertical="top"/>
    </xf>
    <xf numFmtId="1" fontId="7" fillId="0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top" wrapText="1"/>
    </xf>
    <xf numFmtId="0" fontId="1" fillId="5" borderId="1" xfId="0" applyNumberFormat="1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/>
    </xf>
    <xf numFmtId="0" fontId="12" fillId="0" borderId="0" xfId="0" applyNumberFormat="1" applyFont="1" applyFill="1" applyBorder="1" applyAlignment="1" applyProtection="1">
      <alignment vertical="top" wrapText="1"/>
    </xf>
    <xf numFmtId="0" fontId="12" fillId="2" borderId="1" xfId="0" applyNumberFormat="1" applyFont="1" applyFill="1" applyBorder="1" applyAlignment="1" applyProtection="1">
      <alignment horizontal="center" vertical="top"/>
    </xf>
    <xf numFmtId="0" fontId="12" fillId="0" borderId="15" xfId="0" applyNumberFormat="1" applyFont="1" applyFill="1" applyBorder="1" applyAlignment="1" applyProtection="1">
      <alignment horizontal="left" vertical="top"/>
    </xf>
    <xf numFmtId="0" fontId="12" fillId="0" borderId="15" xfId="0" applyNumberFormat="1" applyFont="1" applyFill="1" applyBorder="1" applyAlignment="1" applyProtection="1">
      <alignment vertical="top"/>
    </xf>
    <xf numFmtId="0" fontId="22" fillId="0" borderId="1" xfId="0" applyFont="1" applyBorder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top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/>
    <xf numFmtId="1" fontId="4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7" fillId="0" borderId="1" xfId="0" applyFont="1" applyBorder="1"/>
    <xf numFmtId="0" fontId="28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29" fillId="0" borderId="1" xfId="0" applyFont="1" applyFill="1" applyBorder="1"/>
    <xf numFmtId="0" fontId="3" fillId="0" borderId="19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29" fillId="0" borderId="1" xfId="0" applyFont="1" applyBorder="1"/>
    <xf numFmtId="0" fontId="30" fillId="0" borderId="1" xfId="0" applyNumberFormat="1" applyFont="1" applyFill="1" applyBorder="1" applyAlignment="1" applyProtection="1">
      <alignment horizontal="center" vertical="top" wrapText="1"/>
    </xf>
    <xf numFmtId="0" fontId="31" fillId="0" borderId="0" xfId="0" applyNumberFormat="1" applyFont="1" applyFill="1" applyBorder="1" applyAlignment="1" applyProtection="1">
      <alignment horizontal="center" vertical="top"/>
    </xf>
    <xf numFmtId="0" fontId="31" fillId="0" borderId="0" xfId="0" applyNumberFormat="1" applyFont="1" applyFill="1" applyBorder="1" applyAlignment="1" applyProtection="1">
      <alignment vertical="top"/>
    </xf>
    <xf numFmtId="49" fontId="12" fillId="0" borderId="0" xfId="0" applyNumberFormat="1" applyFont="1" applyFill="1" applyBorder="1" applyAlignment="1" applyProtection="1">
      <alignment horizontal="right"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vertical="top"/>
    </xf>
    <xf numFmtId="0" fontId="12" fillId="0" borderId="1" xfId="0" applyNumberFormat="1" applyFont="1" applyFill="1" applyBorder="1" applyAlignment="1" applyProtection="1">
      <alignment vertical="top" wrapText="1"/>
    </xf>
    <xf numFmtId="0" fontId="32" fillId="0" borderId="0" xfId="0" applyFont="1"/>
    <xf numFmtId="0" fontId="33" fillId="0" borderId="0" xfId="0" applyFont="1"/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34" fillId="5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5" fillId="2" borderId="0" xfId="0" applyFont="1" applyFill="1" applyAlignment="1">
      <alignment vertical="top" wrapText="1"/>
    </xf>
    <xf numFmtId="0" fontId="25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23" fillId="0" borderId="1" xfId="2" applyFont="1" applyBorder="1" applyAlignment="1">
      <alignment vertical="top" wrapText="1"/>
    </xf>
    <xf numFmtId="0" fontId="1" fillId="6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1" fillId="6" borderId="1" xfId="0" applyNumberFormat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/>
    </xf>
    <xf numFmtId="0" fontId="12" fillId="0" borderId="0" xfId="1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horizontal="center" vertical="top"/>
    </xf>
    <xf numFmtId="0" fontId="15" fillId="0" borderId="0" xfId="0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49" fontId="12" fillId="0" borderId="0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0" fillId="0" borderId="0" xfId="0" applyFont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top" wrapText="1"/>
    </xf>
    <xf numFmtId="0" fontId="34" fillId="5" borderId="2" xfId="0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16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horizontal="left" vertical="top"/>
    </xf>
    <xf numFmtId="0" fontId="16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top"/>
    </xf>
    <xf numFmtId="49" fontId="20" fillId="0" borderId="0" xfId="0" applyNumberFormat="1" applyFont="1" applyFill="1" applyBorder="1" applyAlignment="1" applyProtection="1">
      <alignment horizontal="center" vertical="top"/>
    </xf>
    <xf numFmtId="49" fontId="20" fillId="0" borderId="0" xfId="0" applyNumberFormat="1" applyFont="1" applyFill="1" applyBorder="1" applyAlignment="1" applyProtection="1">
      <alignment vertical="top"/>
    </xf>
    <xf numFmtId="0" fontId="31" fillId="0" borderId="0" xfId="0" applyNumberFormat="1" applyFont="1" applyFill="1" applyBorder="1" applyAlignment="1" applyProtection="1">
      <alignment horizontal="center" vertical="top"/>
    </xf>
  </cellXfs>
  <cellStyles count="3">
    <cellStyle name="Обычный" xfId="0" builtinId="0"/>
    <cellStyle name="Обычный 2" xfId="2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"/>
  <sheetViews>
    <sheetView tabSelected="1" zoomScale="80" zoomScaleNormal="80" workbookViewId="0">
      <selection activeCell="AZ23" sqref="AZ23"/>
    </sheetView>
  </sheetViews>
  <sheetFormatPr defaultRowHeight="15" x14ac:dyDescent="0.25"/>
  <cols>
    <col min="1" max="33" width="4.28515625" customWidth="1"/>
    <col min="34" max="34" width="4.85546875" customWidth="1"/>
    <col min="35" max="42" width="4.28515625" customWidth="1"/>
    <col min="43" max="43" width="5.5703125" customWidth="1"/>
    <col min="44" max="53" width="4.28515625" customWidth="1"/>
  </cols>
  <sheetData>
    <row r="1" spans="1:58" x14ac:dyDescent="0.25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</row>
    <row r="2" spans="1:58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</row>
    <row r="3" spans="1:58" x14ac:dyDescent="0.25">
      <c r="A3" s="193"/>
      <c r="B3" s="193"/>
      <c r="C3" s="193"/>
      <c r="D3" s="193"/>
      <c r="E3" s="193"/>
      <c r="F3" s="193"/>
      <c r="G3" s="193"/>
      <c r="H3" s="193"/>
      <c r="I3" s="193"/>
      <c r="J3" s="69"/>
      <c r="K3" s="69"/>
      <c r="L3" s="69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 t="s">
        <v>125</v>
      </c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</row>
    <row r="4" spans="1:58" ht="15.75" x14ac:dyDescent="0.25">
      <c r="A4" s="194"/>
      <c r="B4" s="194"/>
      <c r="C4" s="194"/>
      <c r="D4" s="194"/>
      <c r="E4" s="194"/>
      <c r="F4" s="194"/>
      <c r="G4" s="194"/>
      <c r="H4" s="194"/>
      <c r="I4" s="194"/>
      <c r="J4" s="194"/>
      <c r="K4" s="65"/>
      <c r="AM4" s="65" t="s">
        <v>126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</row>
    <row r="5" spans="1:58" ht="15.75" x14ac:dyDescent="0.25">
      <c r="A5" s="194"/>
      <c r="B5" s="194"/>
      <c r="C5" s="194"/>
      <c r="D5" s="194"/>
      <c r="E5" s="194"/>
      <c r="F5" s="194"/>
      <c r="G5" s="194"/>
      <c r="H5" s="77"/>
      <c r="I5" s="77"/>
      <c r="J5" s="77"/>
      <c r="K5" s="65"/>
      <c r="AM5" s="65" t="s">
        <v>38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</row>
    <row r="6" spans="1:58" ht="15.75" x14ac:dyDescent="0.25">
      <c r="A6" s="78"/>
      <c r="B6" s="78"/>
      <c r="C6" s="78"/>
      <c r="D6" s="78"/>
      <c r="E6" s="78"/>
      <c r="F6" s="78"/>
      <c r="G6" s="78"/>
      <c r="H6" s="77"/>
      <c r="I6" s="77"/>
      <c r="J6" s="77"/>
      <c r="K6" s="65"/>
      <c r="AM6" s="65" t="s">
        <v>127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</row>
    <row r="7" spans="1:58" x14ac:dyDescent="0.25">
      <c r="A7" s="196"/>
      <c r="B7" s="196"/>
      <c r="C7" s="196"/>
      <c r="D7" s="196"/>
      <c r="E7" s="196"/>
      <c r="F7" s="196"/>
      <c r="G7" s="196"/>
      <c r="H7" s="94"/>
      <c r="I7" s="94"/>
      <c r="J7" s="94"/>
      <c r="K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</row>
    <row r="8" spans="1:58" x14ac:dyDescent="0.25">
      <c r="A8" s="196"/>
      <c r="B8" s="196"/>
      <c r="C8" s="196"/>
      <c r="D8" s="196"/>
      <c r="E8" s="196"/>
      <c r="F8" s="196"/>
      <c r="G8" s="196"/>
      <c r="H8" s="94"/>
      <c r="I8" s="94"/>
      <c r="J8" s="94"/>
      <c r="K8" s="65"/>
      <c r="L8" s="193" t="s">
        <v>128</v>
      </c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65"/>
      <c r="AN8" s="65"/>
      <c r="AO8" s="65"/>
      <c r="AP8" s="65"/>
      <c r="AQ8" s="65"/>
      <c r="AR8" s="68"/>
      <c r="AS8" s="68"/>
      <c r="AT8" s="68"/>
      <c r="AU8" s="65"/>
      <c r="AV8" s="65"/>
      <c r="AW8" s="65"/>
      <c r="AX8" s="65"/>
    </row>
    <row r="9" spans="1:58" ht="15.75" x14ac:dyDescent="0.25">
      <c r="A9" s="197"/>
      <c r="B9" s="197"/>
      <c r="C9" s="197"/>
      <c r="D9" s="197"/>
      <c r="E9" s="197"/>
      <c r="F9" s="197"/>
      <c r="G9" s="197"/>
      <c r="H9" s="65"/>
      <c r="I9" s="65"/>
      <c r="J9" s="65"/>
      <c r="K9" s="65"/>
      <c r="L9" s="193" t="s">
        <v>129</v>
      </c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65"/>
      <c r="AN9" s="65"/>
      <c r="AO9" s="65"/>
      <c r="AP9" s="65"/>
      <c r="AQ9" s="65"/>
      <c r="AR9" s="68"/>
      <c r="AS9" s="68"/>
      <c r="AT9" s="68"/>
      <c r="AU9" s="65"/>
      <c r="AV9" s="65"/>
      <c r="AW9" s="65"/>
      <c r="AX9" s="65"/>
      <c r="BF9" s="150"/>
    </row>
    <row r="10" spans="1:58" ht="15.75" x14ac:dyDescent="0.25">
      <c r="A10" s="197"/>
      <c r="B10" s="197"/>
      <c r="C10" s="197"/>
      <c r="D10" s="197"/>
      <c r="E10" s="197"/>
      <c r="F10" s="197"/>
      <c r="G10" s="197"/>
      <c r="H10" s="65"/>
      <c r="I10" s="65"/>
      <c r="J10" s="65"/>
      <c r="K10" s="65"/>
      <c r="M10" s="198" t="s">
        <v>130</v>
      </c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65"/>
      <c r="AN10" s="65"/>
      <c r="AO10" s="65"/>
      <c r="AP10" s="65"/>
      <c r="AQ10" s="65"/>
      <c r="AR10" s="68"/>
      <c r="AS10" s="68"/>
      <c r="AT10" s="68"/>
      <c r="AU10" s="65"/>
      <c r="AV10" s="65"/>
      <c r="AW10" s="65"/>
      <c r="AX10" s="65"/>
      <c r="BF10" s="150"/>
    </row>
    <row r="11" spans="1:58" ht="15.75" x14ac:dyDescent="0.25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M11" s="198" t="s">
        <v>131</v>
      </c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BF11" s="150"/>
    </row>
    <row r="12" spans="1:58" ht="15.75" x14ac:dyDescent="0.25">
      <c r="M12" s="195" t="s">
        <v>132</v>
      </c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BF12" s="150"/>
    </row>
    <row r="13" spans="1:58" ht="15.75" x14ac:dyDescent="0.25">
      <c r="M13" s="195" t="s">
        <v>133</v>
      </c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BF13" s="150"/>
    </row>
    <row r="14" spans="1:58" ht="15.75" x14ac:dyDescent="0.25"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BF14" s="151"/>
    </row>
    <row r="15" spans="1:58" x14ac:dyDescent="0.25"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</row>
    <row r="16" spans="1:58" x14ac:dyDescent="0.25"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</row>
    <row r="17" spans="1:53" x14ac:dyDescent="0.25">
      <c r="D17" s="38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53" x14ac:dyDescent="0.25">
      <c r="D18" s="38"/>
      <c r="K18" s="201" t="s">
        <v>134</v>
      </c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1"/>
      <c r="AJ18" s="201"/>
      <c r="AK18" s="201"/>
    </row>
    <row r="19" spans="1:53" x14ac:dyDescent="0.25">
      <c r="A19" s="202" t="s">
        <v>30</v>
      </c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</row>
    <row r="20" spans="1:53" x14ac:dyDescent="0.25">
      <c r="A20" s="191"/>
      <c r="B20" s="191" t="s">
        <v>135</v>
      </c>
      <c r="C20" s="191"/>
      <c r="D20" s="191"/>
      <c r="E20" s="191"/>
      <c r="F20" s="191" t="s">
        <v>136</v>
      </c>
      <c r="G20" s="191"/>
      <c r="H20" s="191"/>
      <c r="I20" s="191"/>
      <c r="J20" s="191"/>
      <c r="K20" s="191" t="s">
        <v>137</v>
      </c>
      <c r="L20" s="191"/>
      <c r="M20" s="191"/>
      <c r="N20" s="191"/>
      <c r="O20" s="191" t="s">
        <v>138</v>
      </c>
      <c r="P20" s="191"/>
      <c r="Q20" s="191"/>
      <c r="R20" s="191"/>
      <c r="S20" s="191" t="s">
        <v>139</v>
      </c>
      <c r="T20" s="191"/>
      <c r="U20" s="191"/>
      <c r="V20" s="191"/>
      <c r="W20" s="191"/>
      <c r="X20" s="191" t="s">
        <v>140</v>
      </c>
      <c r="Y20" s="191"/>
      <c r="Z20" s="191"/>
      <c r="AA20" s="191"/>
      <c r="AB20" s="191" t="s">
        <v>141</v>
      </c>
      <c r="AC20" s="191"/>
      <c r="AD20" s="191"/>
      <c r="AE20" s="191"/>
      <c r="AF20" s="191" t="s">
        <v>142</v>
      </c>
      <c r="AG20" s="191"/>
      <c r="AH20" s="191"/>
      <c r="AI20" s="191"/>
      <c r="AJ20" s="191"/>
      <c r="AK20" s="191" t="s">
        <v>143</v>
      </c>
      <c r="AL20" s="191"/>
      <c r="AM20" s="191"/>
      <c r="AN20" s="191"/>
      <c r="AO20" s="191" t="s">
        <v>144</v>
      </c>
      <c r="AP20" s="191"/>
      <c r="AQ20" s="191"/>
      <c r="AR20" s="191"/>
      <c r="AS20" s="191" t="s">
        <v>145</v>
      </c>
      <c r="AT20" s="191"/>
      <c r="AU20" s="191"/>
      <c r="AV20" s="191"/>
      <c r="AW20" s="191"/>
      <c r="AX20" s="191" t="s">
        <v>146</v>
      </c>
      <c r="AY20" s="191"/>
      <c r="AZ20" s="191"/>
      <c r="BA20" s="191"/>
    </row>
    <row r="21" spans="1:53" x14ac:dyDescent="0.25">
      <c r="A21" s="191"/>
      <c r="B21" s="61">
        <v>1</v>
      </c>
      <c r="C21" s="61">
        <v>2</v>
      </c>
      <c r="D21" s="61">
        <v>3</v>
      </c>
      <c r="E21" s="61">
        <v>4</v>
      </c>
      <c r="F21" s="61">
        <v>5</v>
      </c>
      <c r="G21" s="61">
        <v>6</v>
      </c>
      <c r="H21" s="61">
        <v>7</v>
      </c>
      <c r="I21" s="61">
        <v>8</v>
      </c>
      <c r="J21" s="61">
        <v>9</v>
      </c>
      <c r="K21" s="61">
        <v>10</v>
      </c>
      <c r="L21" s="61">
        <v>11</v>
      </c>
      <c r="M21" s="61">
        <v>12</v>
      </c>
      <c r="N21" s="61">
        <v>13</v>
      </c>
      <c r="O21" s="61">
        <v>14</v>
      </c>
      <c r="P21" s="61">
        <v>15</v>
      </c>
      <c r="Q21" s="61">
        <v>16</v>
      </c>
      <c r="R21" s="61">
        <v>17</v>
      </c>
      <c r="S21" s="61">
        <v>18</v>
      </c>
      <c r="T21" s="61">
        <v>19</v>
      </c>
      <c r="U21" s="61">
        <v>20</v>
      </c>
      <c r="V21" s="61">
        <v>21</v>
      </c>
      <c r="W21" s="61">
        <v>22</v>
      </c>
      <c r="X21" s="61">
        <v>23</v>
      </c>
      <c r="Y21" s="61">
        <v>24</v>
      </c>
      <c r="Z21" s="61">
        <v>25</v>
      </c>
      <c r="AA21" s="61">
        <v>26</v>
      </c>
      <c r="AB21" s="61">
        <v>27</v>
      </c>
      <c r="AC21" s="61">
        <v>28</v>
      </c>
      <c r="AD21" s="61">
        <v>29</v>
      </c>
      <c r="AE21" s="61">
        <v>30</v>
      </c>
      <c r="AF21" s="61">
        <v>31</v>
      </c>
      <c r="AG21" s="61">
        <v>32</v>
      </c>
      <c r="AH21" s="61">
        <v>33</v>
      </c>
      <c r="AI21" s="61">
        <v>34</v>
      </c>
      <c r="AJ21" s="61">
        <v>35</v>
      </c>
      <c r="AK21" s="61">
        <v>36</v>
      </c>
      <c r="AL21" s="61">
        <v>37</v>
      </c>
      <c r="AM21" s="61">
        <v>38</v>
      </c>
      <c r="AN21" s="61">
        <v>39</v>
      </c>
      <c r="AO21" s="61">
        <v>40</v>
      </c>
      <c r="AP21" s="61">
        <v>41</v>
      </c>
      <c r="AQ21" s="61">
        <v>42</v>
      </c>
      <c r="AR21" s="61">
        <v>43</v>
      </c>
      <c r="AS21" s="61">
        <v>44</v>
      </c>
      <c r="AT21" s="61">
        <v>45</v>
      </c>
      <c r="AU21" s="61">
        <v>46</v>
      </c>
      <c r="AV21" s="61">
        <v>47</v>
      </c>
      <c r="AW21" s="61">
        <v>48</v>
      </c>
      <c r="AX21" s="61">
        <v>49</v>
      </c>
      <c r="AY21" s="61">
        <v>50</v>
      </c>
      <c r="AZ21" s="61">
        <v>51</v>
      </c>
      <c r="BA21" s="61">
        <v>52</v>
      </c>
    </row>
    <row r="22" spans="1:53" x14ac:dyDescent="0.25">
      <c r="A22" s="191"/>
      <c r="B22" s="61">
        <v>1</v>
      </c>
      <c r="C22" s="61">
        <v>8</v>
      </c>
      <c r="D22" s="61">
        <v>15</v>
      </c>
      <c r="E22" s="61">
        <v>22</v>
      </c>
      <c r="F22" s="61">
        <v>29</v>
      </c>
      <c r="G22" s="61">
        <v>6</v>
      </c>
      <c r="H22" s="61">
        <v>13</v>
      </c>
      <c r="I22" s="61">
        <v>20</v>
      </c>
      <c r="J22" s="61">
        <v>27</v>
      </c>
      <c r="K22" s="61">
        <v>3</v>
      </c>
      <c r="L22" s="61">
        <v>10</v>
      </c>
      <c r="M22" s="61">
        <v>17</v>
      </c>
      <c r="N22" s="61">
        <v>24</v>
      </c>
      <c r="O22" s="61">
        <v>1</v>
      </c>
      <c r="P22" s="61">
        <v>8</v>
      </c>
      <c r="Q22" s="61">
        <v>15</v>
      </c>
      <c r="R22" s="61">
        <v>22</v>
      </c>
      <c r="S22" s="61">
        <v>29</v>
      </c>
      <c r="T22" s="61">
        <v>5</v>
      </c>
      <c r="U22" s="61">
        <v>12</v>
      </c>
      <c r="V22" s="61">
        <v>19</v>
      </c>
      <c r="W22" s="61">
        <v>26</v>
      </c>
      <c r="X22" s="61">
        <v>2</v>
      </c>
      <c r="Y22" s="61">
        <v>9</v>
      </c>
      <c r="Z22" s="61">
        <v>16</v>
      </c>
      <c r="AA22" s="61">
        <v>23</v>
      </c>
      <c r="AB22" s="61">
        <v>2</v>
      </c>
      <c r="AC22" s="61">
        <v>9</v>
      </c>
      <c r="AD22" s="61">
        <v>16</v>
      </c>
      <c r="AE22" s="61">
        <v>23</v>
      </c>
      <c r="AF22" s="61">
        <v>30</v>
      </c>
      <c r="AG22" s="61">
        <v>6</v>
      </c>
      <c r="AH22" s="61">
        <v>13</v>
      </c>
      <c r="AI22" s="61">
        <v>20</v>
      </c>
      <c r="AJ22" s="61">
        <v>27</v>
      </c>
      <c r="AK22" s="61">
        <v>4</v>
      </c>
      <c r="AL22" s="61">
        <v>11</v>
      </c>
      <c r="AM22" s="61">
        <v>18</v>
      </c>
      <c r="AN22" s="61">
        <v>25</v>
      </c>
      <c r="AO22" s="61">
        <v>1</v>
      </c>
      <c r="AP22" s="61">
        <v>8</v>
      </c>
      <c r="AQ22" s="61">
        <v>15</v>
      </c>
      <c r="AR22" s="61">
        <v>22</v>
      </c>
      <c r="AS22" s="61">
        <v>29</v>
      </c>
      <c r="AT22" s="61">
        <v>6</v>
      </c>
      <c r="AU22" s="61">
        <v>13</v>
      </c>
      <c r="AV22" s="61">
        <v>20</v>
      </c>
      <c r="AW22" s="61">
        <v>27</v>
      </c>
      <c r="AX22" s="61">
        <v>3</v>
      </c>
      <c r="AY22" s="61">
        <v>10</v>
      </c>
      <c r="AZ22" s="61">
        <v>17</v>
      </c>
      <c r="BA22" s="61">
        <v>24</v>
      </c>
    </row>
    <row r="23" spans="1:53" x14ac:dyDescent="0.25">
      <c r="A23" s="191"/>
      <c r="B23" s="61">
        <v>7</v>
      </c>
      <c r="C23" s="61">
        <v>14</v>
      </c>
      <c r="D23" s="61">
        <v>21</v>
      </c>
      <c r="E23" s="61">
        <v>28</v>
      </c>
      <c r="F23" s="61">
        <v>5</v>
      </c>
      <c r="G23" s="61">
        <v>12</v>
      </c>
      <c r="H23" s="61">
        <v>19</v>
      </c>
      <c r="I23" s="61">
        <v>26</v>
      </c>
      <c r="J23" s="61">
        <v>2</v>
      </c>
      <c r="K23" s="61">
        <v>9</v>
      </c>
      <c r="L23" s="61">
        <v>16</v>
      </c>
      <c r="M23" s="61">
        <v>23</v>
      </c>
      <c r="N23" s="61">
        <v>30</v>
      </c>
      <c r="O23" s="61">
        <v>7</v>
      </c>
      <c r="P23" s="61">
        <v>14</v>
      </c>
      <c r="Q23" s="61">
        <v>21</v>
      </c>
      <c r="R23" s="61">
        <v>28</v>
      </c>
      <c r="S23" s="61">
        <v>4</v>
      </c>
      <c r="T23" s="61">
        <v>11</v>
      </c>
      <c r="U23" s="61">
        <v>18</v>
      </c>
      <c r="V23" s="61">
        <v>25</v>
      </c>
      <c r="W23" s="61">
        <v>1</v>
      </c>
      <c r="X23" s="61">
        <v>8</v>
      </c>
      <c r="Y23" s="61">
        <v>15</v>
      </c>
      <c r="Z23" s="61">
        <v>22</v>
      </c>
      <c r="AA23" s="61">
        <v>1</v>
      </c>
      <c r="AB23" s="61">
        <v>8</v>
      </c>
      <c r="AC23" s="61">
        <v>15</v>
      </c>
      <c r="AD23" s="61">
        <v>22</v>
      </c>
      <c r="AE23" s="61">
        <v>29</v>
      </c>
      <c r="AF23" s="61">
        <v>5</v>
      </c>
      <c r="AG23" s="61">
        <v>12</v>
      </c>
      <c r="AH23" s="61">
        <v>19</v>
      </c>
      <c r="AI23" s="61">
        <v>26</v>
      </c>
      <c r="AJ23" s="61">
        <v>3</v>
      </c>
      <c r="AK23" s="61">
        <v>10</v>
      </c>
      <c r="AL23" s="61">
        <v>17</v>
      </c>
      <c r="AM23" s="61">
        <v>24</v>
      </c>
      <c r="AN23" s="61">
        <v>31</v>
      </c>
      <c r="AO23" s="61">
        <v>7</v>
      </c>
      <c r="AP23" s="61">
        <v>14</v>
      </c>
      <c r="AQ23" s="61">
        <v>21</v>
      </c>
      <c r="AR23" s="61">
        <v>28</v>
      </c>
      <c r="AS23" s="61">
        <v>5</v>
      </c>
      <c r="AT23" s="61">
        <v>12</v>
      </c>
      <c r="AU23" s="61">
        <v>19</v>
      </c>
      <c r="AV23" s="61">
        <v>26</v>
      </c>
      <c r="AW23" s="61">
        <v>2</v>
      </c>
      <c r="AX23" s="61">
        <v>9</v>
      </c>
      <c r="AY23" s="61">
        <v>16</v>
      </c>
      <c r="AZ23" s="61">
        <v>23</v>
      </c>
      <c r="BA23" s="61">
        <v>31</v>
      </c>
    </row>
    <row r="24" spans="1:53" x14ac:dyDescent="0.25">
      <c r="A24" s="61" t="s">
        <v>31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23">
        <v>20</v>
      </c>
      <c r="V24" s="155" t="s">
        <v>147</v>
      </c>
      <c r="W24" s="155" t="s">
        <v>147</v>
      </c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23">
        <v>16</v>
      </c>
      <c r="AN24" s="95" t="s">
        <v>161</v>
      </c>
      <c r="AO24" s="95" t="s">
        <v>161</v>
      </c>
      <c r="AP24" s="126" t="s">
        <v>148</v>
      </c>
      <c r="AQ24" s="155" t="s">
        <v>162</v>
      </c>
      <c r="AR24" s="155" t="s">
        <v>162</v>
      </c>
      <c r="AS24" s="154" t="s">
        <v>147</v>
      </c>
      <c r="AT24" s="154" t="s">
        <v>147</v>
      </c>
      <c r="AU24" s="154" t="s">
        <v>147</v>
      </c>
      <c r="AV24" s="154" t="s">
        <v>147</v>
      </c>
      <c r="AW24" s="154" t="s">
        <v>147</v>
      </c>
      <c r="AX24" s="154" t="s">
        <v>147</v>
      </c>
      <c r="AY24" s="154" t="s">
        <v>147</v>
      </c>
      <c r="AZ24" s="154" t="s">
        <v>147</v>
      </c>
      <c r="BA24" s="154" t="s">
        <v>147</v>
      </c>
    </row>
    <row r="25" spans="1:53" x14ac:dyDescent="0.25">
      <c r="A25" s="61" t="s">
        <v>33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23">
        <v>12</v>
      </c>
      <c r="N25" s="95" t="s">
        <v>149</v>
      </c>
      <c r="O25" s="95" t="s">
        <v>149</v>
      </c>
      <c r="P25" s="155" t="s">
        <v>147</v>
      </c>
      <c r="Q25" s="155" t="s">
        <v>147</v>
      </c>
      <c r="R25" s="155"/>
      <c r="S25" s="127"/>
      <c r="T25" s="154"/>
      <c r="U25" s="162" t="s">
        <v>150</v>
      </c>
      <c r="V25" s="162" t="s">
        <v>150</v>
      </c>
      <c r="W25" s="152" t="s">
        <v>151</v>
      </c>
      <c r="X25" s="152" t="s">
        <v>151</v>
      </c>
      <c r="Y25" s="152" t="s">
        <v>151</v>
      </c>
      <c r="Z25" s="158" t="s">
        <v>152</v>
      </c>
      <c r="AA25" s="158" t="s">
        <v>152</v>
      </c>
      <c r="AB25" s="154"/>
      <c r="AC25" s="154"/>
      <c r="AD25" s="154">
        <v>6</v>
      </c>
      <c r="AE25" s="95" t="s">
        <v>158</v>
      </c>
      <c r="AF25" s="95" t="s">
        <v>158</v>
      </c>
      <c r="AG25" s="153" t="s">
        <v>159</v>
      </c>
      <c r="AH25" s="153" t="s">
        <v>159</v>
      </c>
      <c r="AI25" s="153" t="s">
        <v>159</v>
      </c>
      <c r="AJ25" s="153" t="s">
        <v>159</v>
      </c>
      <c r="AK25" s="153" t="s">
        <v>159</v>
      </c>
      <c r="AL25" s="153" t="s">
        <v>159</v>
      </c>
      <c r="AM25" s="95" t="s">
        <v>155</v>
      </c>
      <c r="AN25" s="95" t="s">
        <v>155</v>
      </c>
      <c r="AO25" s="153" t="s">
        <v>156</v>
      </c>
      <c r="AP25" s="153" t="s">
        <v>156</v>
      </c>
      <c r="AQ25" s="153" t="s">
        <v>156</v>
      </c>
      <c r="AR25" s="153" t="s">
        <v>156</v>
      </c>
      <c r="AS25" s="154" t="s">
        <v>147</v>
      </c>
      <c r="AT25" s="154" t="s">
        <v>147</v>
      </c>
      <c r="AU25" s="154" t="s">
        <v>147</v>
      </c>
      <c r="AV25" s="154" t="s">
        <v>147</v>
      </c>
      <c r="AW25" s="154" t="s">
        <v>147</v>
      </c>
      <c r="AX25" s="154" t="s">
        <v>147</v>
      </c>
      <c r="AY25" s="154" t="s">
        <v>147</v>
      </c>
      <c r="AZ25" s="154" t="s">
        <v>147</v>
      </c>
      <c r="BA25" s="154" t="s">
        <v>147</v>
      </c>
    </row>
    <row r="26" spans="1:53" x14ac:dyDescent="0.25">
      <c r="A26" s="61" t="s">
        <v>34</v>
      </c>
      <c r="B26" s="154"/>
      <c r="C26" s="154"/>
      <c r="D26" s="154"/>
      <c r="E26" s="95" t="s">
        <v>158</v>
      </c>
      <c r="F26" s="95" t="s">
        <v>158</v>
      </c>
      <c r="G26" s="153" t="s">
        <v>159</v>
      </c>
      <c r="H26" s="153" t="s">
        <v>159</v>
      </c>
      <c r="I26" s="153" t="s">
        <v>159</v>
      </c>
      <c r="J26" s="153" t="s">
        <v>159</v>
      </c>
      <c r="K26" s="95"/>
      <c r="L26" s="95"/>
      <c r="M26" s="95"/>
      <c r="N26" s="155"/>
      <c r="O26" s="155"/>
      <c r="P26" s="155"/>
      <c r="Q26" s="155"/>
      <c r="R26" s="155"/>
      <c r="S26" s="123">
        <v>12</v>
      </c>
      <c r="T26" s="155" t="s">
        <v>147</v>
      </c>
      <c r="U26" s="155" t="s">
        <v>147</v>
      </c>
      <c r="V26" s="95" t="s">
        <v>158</v>
      </c>
      <c r="W26" s="95" t="s">
        <v>158</v>
      </c>
      <c r="X26" s="153" t="s">
        <v>159</v>
      </c>
      <c r="Y26" s="153" t="s">
        <v>159</v>
      </c>
      <c r="Z26" s="153" t="s">
        <v>159</v>
      </c>
      <c r="AA26" s="153" t="s">
        <v>159</v>
      </c>
      <c r="AB26" s="153" t="s">
        <v>159</v>
      </c>
      <c r="AC26" s="153" t="s">
        <v>159</v>
      </c>
      <c r="AD26" s="155"/>
      <c r="AE26" s="154"/>
      <c r="AF26" s="154"/>
      <c r="AG26" s="95" t="s">
        <v>158</v>
      </c>
      <c r="AH26" s="95" t="s">
        <v>158</v>
      </c>
      <c r="AI26" s="153" t="s">
        <v>159</v>
      </c>
      <c r="AJ26" s="153" t="s">
        <v>159</v>
      </c>
      <c r="AK26" s="153" t="s">
        <v>159</v>
      </c>
      <c r="AL26" s="153" t="s">
        <v>159</v>
      </c>
      <c r="AM26" s="153" t="s">
        <v>159</v>
      </c>
      <c r="AN26" s="155"/>
      <c r="AO26" s="155"/>
      <c r="AP26" s="123">
        <v>6</v>
      </c>
      <c r="AQ26" s="155" t="s">
        <v>32</v>
      </c>
      <c r="AR26" s="155" t="s">
        <v>162</v>
      </c>
      <c r="AS26" s="154" t="s">
        <v>147</v>
      </c>
      <c r="AT26" s="154" t="s">
        <v>147</v>
      </c>
      <c r="AU26" s="154" t="s">
        <v>147</v>
      </c>
      <c r="AV26" s="154" t="s">
        <v>147</v>
      </c>
      <c r="AW26" s="154" t="s">
        <v>147</v>
      </c>
      <c r="AX26" s="154" t="s">
        <v>147</v>
      </c>
      <c r="AY26" s="154" t="s">
        <v>147</v>
      </c>
      <c r="AZ26" s="154" t="s">
        <v>147</v>
      </c>
      <c r="BA26" s="154" t="s">
        <v>147</v>
      </c>
    </row>
    <row r="27" spans="1:53" ht="21" x14ac:dyDescent="0.25">
      <c r="A27" s="61" t="s">
        <v>43</v>
      </c>
      <c r="B27" s="95" t="s">
        <v>157</v>
      </c>
      <c r="C27" s="163" t="s">
        <v>157</v>
      </c>
      <c r="D27" s="95"/>
      <c r="E27" s="95"/>
      <c r="F27" s="95"/>
      <c r="G27" s="95"/>
      <c r="H27" s="95"/>
      <c r="I27" s="95"/>
      <c r="J27" s="95"/>
      <c r="K27" s="95" t="s">
        <v>158</v>
      </c>
      <c r="L27" s="153" t="s">
        <v>159</v>
      </c>
      <c r="M27" s="153" t="s">
        <v>159</v>
      </c>
      <c r="N27" s="153" t="s">
        <v>159</v>
      </c>
      <c r="O27" s="153" t="s">
        <v>159</v>
      </c>
      <c r="P27" s="123">
        <v>8</v>
      </c>
      <c r="Q27" s="155" t="s">
        <v>32</v>
      </c>
      <c r="R27" s="155" t="s">
        <v>162</v>
      </c>
      <c r="S27" s="155" t="s">
        <v>147</v>
      </c>
      <c r="T27" s="155" t="s">
        <v>147</v>
      </c>
      <c r="U27" s="155"/>
      <c r="V27" s="154"/>
      <c r="W27" s="96"/>
      <c r="X27" s="96"/>
      <c r="Y27" s="154"/>
      <c r="Z27" s="154"/>
      <c r="AA27" s="154"/>
      <c r="AB27" s="123">
        <v>8</v>
      </c>
      <c r="AC27" s="155" t="s">
        <v>32</v>
      </c>
      <c r="AD27" s="95" t="s">
        <v>160</v>
      </c>
      <c r="AE27" s="95" t="s">
        <v>160</v>
      </c>
      <c r="AF27" s="95" t="s">
        <v>160</v>
      </c>
      <c r="AG27" s="95" t="s">
        <v>163</v>
      </c>
      <c r="AH27" s="95" t="s">
        <v>163</v>
      </c>
      <c r="AI27" s="95" t="s">
        <v>163</v>
      </c>
      <c r="AJ27" s="95" t="s">
        <v>163</v>
      </c>
      <c r="AK27" s="95" t="s">
        <v>163</v>
      </c>
      <c r="AL27" s="95" t="s">
        <v>163</v>
      </c>
      <c r="AM27" s="95" t="s">
        <v>163</v>
      </c>
      <c r="AN27" s="95" t="s">
        <v>163</v>
      </c>
      <c r="AO27" s="155" t="s">
        <v>162</v>
      </c>
      <c r="AP27" s="155" t="s">
        <v>162</v>
      </c>
      <c r="AQ27" s="155" t="s">
        <v>164</v>
      </c>
      <c r="AR27" s="155" t="s">
        <v>164</v>
      </c>
      <c r="AS27" s="154"/>
      <c r="AT27" s="154"/>
      <c r="AU27" s="154"/>
      <c r="AV27" s="154"/>
      <c r="AW27" s="154"/>
      <c r="AX27" s="154"/>
      <c r="AY27" s="154"/>
      <c r="AZ27" s="154"/>
      <c r="BA27" s="154"/>
    </row>
    <row r="28" spans="1:53" ht="15.75" thickBot="1" x14ac:dyDescent="0.3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</row>
    <row r="29" spans="1:53" ht="15.75" thickBot="1" x14ac:dyDescent="0.3">
      <c r="A29" s="63"/>
      <c r="B29" s="159"/>
      <c r="C29" s="156" t="s">
        <v>181</v>
      </c>
      <c r="D29" s="120"/>
      <c r="E29" s="120"/>
      <c r="F29" s="120"/>
      <c r="G29" s="120"/>
      <c r="H29" s="120"/>
      <c r="J29" s="125" t="s">
        <v>32</v>
      </c>
      <c r="K29" s="199" t="s">
        <v>35</v>
      </c>
      <c r="L29" s="200"/>
      <c r="M29" s="200"/>
      <c r="N29" s="200"/>
      <c r="O29" s="200"/>
      <c r="P29" s="200"/>
      <c r="Q29" s="63"/>
      <c r="R29" s="60" t="s">
        <v>147</v>
      </c>
      <c r="S29" s="199" t="s">
        <v>165</v>
      </c>
      <c r="T29" s="200"/>
      <c r="U29" s="200"/>
      <c r="V29" s="200"/>
      <c r="W29" s="200"/>
      <c r="X29" s="63"/>
      <c r="Y29" s="160" t="s">
        <v>161</v>
      </c>
      <c r="Z29" s="63" t="s">
        <v>167</v>
      </c>
      <c r="AB29" s="63"/>
      <c r="AC29" s="63"/>
      <c r="AD29" s="63"/>
      <c r="AE29" s="63"/>
      <c r="AH29" s="98" t="s">
        <v>170</v>
      </c>
      <c r="AI29" s="156" t="s">
        <v>171</v>
      </c>
      <c r="AO29" s="65"/>
      <c r="AQ29" s="97" t="s">
        <v>44</v>
      </c>
      <c r="AR29" s="156" t="s">
        <v>173</v>
      </c>
      <c r="AU29" s="99"/>
      <c r="AV29" s="72"/>
      <c r="AY29" s="63"/>
      <c r="AZ29" s="63"/>
      <c r="BA29" s="63"/>
    </row>
    <row r="30" spans="1:53" ht="15.75" thickBot="1" x14ac:dyDescent="0.3">
      <c r="A30" s="63"/>
      <c r="B30" s="157"/>
      <c r="C30" s="120"/>
      <c r="D30" s="119"/>
      <c r="E30" s="121"/>
      <c r="F30" s="120"/>
      <c r="G30" s="121"/>
      <c r="H30" s="121"/>
      <c r="J30" s="124" t="s">
        <v>162</v>
      </c>
      <c r="K30" s="199" t="s">
        <v>166</v>
      </c>
      <c r="L30" s="200"/>
      <c r="M30" s="200"/>
      <c r="N30" s="200"/>
      <c r="O30" s="200"/>
      <c r="P30" s="200"/>
      <c r="Q30" s="63"/>
      <c r="R30" s="62" t="s">
        <v>164</v>
      </c>
      <c r="S30" s="63" t="s">
        <v>118</v>
      </c>
      <c r="T30" s="63"/>
      <c r="U30" s="63"/>
      <c r="V30" s="63"/>
      <c r="W30" s="63"/>
      <c r="X30" s="65"/>
      <c r="Y30" s="161" t="s">
        <v>149</v>
      </c>
      <c r="Z30" s="156" t="s">
        <v>168</v>
      </c>
      <c r="AB30" s="63"/>
      <c r="AC30" s="63"/>
      <c r="AD30" s="63"/>
      <c r="AE30" s="63"/>
      <c r="AH30" s="98" t="s">
        <v>150</v>
      </c>
      <c r="AI30" s="101" t="s">
        <v>172</v>
      </c>
      <c r="AO30" s="65"/>
      <c r="AQ30" s="98" t="s">
        <v>151</v>
      </c>
      <c r="AR30" s="63" t="s">
        <v>172</v>
      </c>
      <c r="AS30" s="99"/>
      <c r="AT30" s="99"/>
      <c r="AU30" s="99"/>
      <c r="AV30" s="63"/>
      <c r="AY30" s="63"/>
      <c r="AZ30" s="63"/>
      <c r="BA30" s="63"/>
    </row>
    <row r="31" spans="1:53" x14ac:dyDescent="0.25">
      <c r="A31" s="63"/>
      <c r="D31" s="38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5"/>
      <c r="Y31" s="160" t="s">
        <v>157</v>
      </c>
      <c r="Z31" s="102" t="s">
        <v>169</v>
      </c>
      <c r="AA31" s="63"/>
      <c r="AB31" s="63"/>
      <c r="AC31" s="63"/>
      <c r="AD31" s="63"/>
      <c r="AE31" s="63"/>
      <c r="AH31" s="98" t="s">
        <v>158</v>
      </c>
      <c r="AI31" s="99" t="s">
        <v>174</v>
      </c>
      <c r="AO31" s="65"/>
      <c r="AQ31" s="160" t="s">
        <v>154</v>
      </c>
      <c r="AR31" s="63" t="s">
        <v>175</v>
      </c>
      <c r="AS31" s="99"/>
      <c r="AT31" s="99"/>
      <c r="AU31" s="99"/>
      <c r="AV31" s="63"/>
      <c r="AY31" s="63"/>
      <c r="AZ31" s="63"/>
      <c r="BA31" s="63"/>
    </row>
    <row r="32" spans="1:53" x14ac:dyDescent="0.25">
      <c r="A32" s="63"/>
      <c r="D32" s="38"/>
      <c r="K32" s="63"/>
      <c r="L32" s="63"/>
      <c r="S32" s="63"/>
      <c r="T32" s="63"/>
      <c r="U32" s="63"/>
      <c r="V32" s="63"/>
      <c r="W32" s="100"/>
      <c r="X32" s="63"/>
      <c r="Y32" s="167" t="s">
        <v>152</v>
      </c>
      <c r="Z32" s="102" t="s">
        <v>153</v>
      </c>
      <c r="AA32" s="63"/>
      <c r="AB32" s="63"/>
      <c r="AC32" s="63"/>
      <c r="AD32" s="63"/>
      <c r="AE32" s="168"/>
      <c r="AH32" s="98" t="s">
        <v>155</v>
      </c>
      <c r="AI32" s="99" t="s">
        <v>176</v>
      </c>
      <c r="AJ32" s="63"/>
      <c r="AK32" s="63"/>
      <c r="AL32" s="63"/>
      <c r="AM32" s="168"/>
      <c r="AO32" s="65"/>
      <c r="AQ32" s="98" t="s">
        <v>156</v>
      </c>
      <c r="AR32" s="63" t="s">
        <v>177</v>
      </c>
      <c r="AS32" s="99"/>
      <c r="AT32" s="99"/>
      <c r="AU32" s="99"/>
      <c r="AV32" s="63"/>
      <c r="AY32" s="63"/>
      <c r="AZ32" s="63"/>
      <c r="BA32" s="63"/>
    </row>
    <row r="33" spans="1:61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 t="s">
        <v>28</v>
      </c>
      <c r="U33" s="63"/>
      <c r="V33" s="63"/>
      <c r="W33" s="63"/>
      <c r="X33" s="63"/>
      <c r="Y33" s="64"/>
      <c r="Z33" s="64"/>
      <c r="AA33" s="64"/>
      <c r="AB33" s="64"/>
      <c r="AC33" s="64"/>
      <c r="AD33" s="64"/>
      <c r="AE33" s="64"/>
      <c r="AF33" s="100"/>
      <c r="AG33" s="64"/>
      <c r="AH33" s="169" t="s">
        <v>160</v>
      </c>
      <c r="AI33" s="101" t="s">
        <v>178</v>
      </c>
      <c r="AJ33" s="64"/>
      <c r="AK33" s="64"/>
      <c r="AL33" s="63"/>
      <c r="AM33" s="63"/>
      <c r="AO33" s="122"/>
      <c r="AQ33" s="98" t="s">
        <v>163</v>
      </c>
      <c r="AR33" s="63" t="s">
        <v>179</v>
      </c>
      <c r="AS33" s="99"/>
      <c r="AT33" s="99"/>
      <c r="AU33" s="99"/>
      <c r="AV33" s="99"/>
      <c r="AY33" s="63"/>
      <c r="AZ33" s="63"/>
      <c r="BA33" s="63"/>
    </row>
    <row r="34" spans="1:6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5" t="s">
        <v>200</v>
      </c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3"/>
      <c r="AM34" s="63"/>
      <c r="AN34" s="193"/>
      <c r="AO34" s="193"/>
      <c r="AP34" s="63"/>
      <c r="AQ34" s="65"/>
      <c r="AS34" s="103"/>
      <c r="AT34" s="103"/>
      <c r="AU34" s="103"/>
      <c r="AV34" s="63"/>
      <c r="AW34" s="65"/>
      <c r="AX34" s="63"/>
      <c r="AY34" s="63"/>
      <c r="AZ34" s="63"/>
      <c r="BA34" s="63"/>
    </row>
    <row r="35" spans="1:61" ht="15.75" customHeight="1" x14ac:dyDescent="0.2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193"/>
      <c r="AO35" s="193"/>
      <c r="AP35" s="63"/>
      <c r="AQ35" s="65"/>
      <c r="AS35" s="63"/>
      <c r="AT35" s="63" t="s">
        <v>28</v>
      </c>
      <c r="AU35" s="63"/>
      <c r="AV35" s="63"/>
      <c r="AW35" s="65"/>
      <c r="AX35" s="63"/>
      <c r="AY35" s="63"/>
      <c r="AZ35" s="63"/>
      <c r="BA35" s="63"/>
    </row>
    <row r="36" spans="1:61" x14ac:dyDescent="0.25">
      <c r="A36" s="191" t="s">
        <v>36</v>
      </c>
      <c r="B36" s="191"/>
      <c r="C36" s="191"/>
      <c r="D36" s="191"/>
      <c r="E36" s="203" t="s">
        <v>180</v>
      </c>
      <c r="F36" s="203"/>
      <c r="G36" s="203"/>
      <c r="H36" s="203"/>
      <c r="I36" s="203"/>
      <c r="J36" s="203"/>
      <c r="K36" s="203"/>
      <c r="L36" s="203" t="s">
        <v>166</v>
      </c>
      <c r="M36" s="203"/>
      <c r="N36" s="203"/>
      <c r="O36" s="203"/>
      <c r="P36" s="191" t="s">
        <v>184</v>
      </c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203" t="s">
        <v>118</v>
      </c>
      <c r="AB36" s="203"/>
      <c r="AC36" s="203"/>
      <c r="AD36" s="203"/>
      <c r="AE36" s="203" t="s">
        <v>35</v>
      </c>
      <c r="AF36" s="203"/>
      <c r="AG36" s="203"/>
      <c r="AH36" s="203" t="s">
        <v>165</v>
      </c>
      <c r="AI36" s="191"/>
      <c r="AJ36" s="191"/>
      <c r="AK36" s="203" t="s">
        <v>187</v>
      </c>
      <c r="AL36" s="191"/>
      <c r="AM36" s="191"/>
      <c r="AN36" s="66"/>
      <c r="AO36" s="66"/>
      <c r="AP36" s="66"/>
      <c r="AQ36" s="66"/>
      <c r="AR36" s="66"/>
      <c r="AS36" s="66"/>
      <c r="AT36" s="66"/>
      <c r="AU36" s="104"/>
      <c r="AV36" s="63"/>
      <c r="AW36" s="63" t="s">
        <v>28</v>
      </c>
      <c r="AX36" s="63"/>
      <c r="AY36" s="63"/>
      <c r="AZ36" s="63"/>
      <c r="BA36" s="63"/>
    </row>
    <row r="37" spans="1:61" x14ac:dyDescent="0.25">
      <c r="A37" s="191"/>
      <c r="B37" s="191"/>
      <c r="C37" s="191"/>
      <c r="D37" s="191"/>
      <c r="E37" s="191" t="s">
        <v>182</v>
      </c>
      <c r="F37" s="191"/>
      <c r="G37" s="191"/>
      <c r="H37" s="191" t="s">
        <v>183</v>
      </c>
      <c r="I37" s="191"/>
      <c r="J37" s="191" t="s">
        <v>37</v>
      </c>
      <c r="K37" s="191"/>
      <c r="L37" s="191"/>
      <c r="M37" s="191"/>
      <c r="N37" s="191"/>
      <c r="O37" s="191"/>
      <c r="P37" s="203" t="s">
        <v>185</v>
      </c>
      <c r="Q37" s="203"/>
      <c r="R37" s="203"/>
      <c r="S37" s="203"/>
      <c r="T37" s="203"/>
      <c r="U37" s="203"/>
      <c r="V37" s="191" t="s">
        <v>186</v>
      </c>
      <c r="W37" s="191"/>
      <c r="X37" s="191"/>
      <c r="Y37" s="191"/>
      <c r="Z37" s="191"/>
      <c r="AA37" s="203"/>
      <c r="AB37" s="203"/>
      <c r="AC37" s="203"/>
      <c r="AD37" s="203"/>
      <c r="AE37" s="203"/>
      <c r="AF37" s="203"/>
      <c r="AG37" s="203"/>
      <c r="AH37" s="191"/>
      <c r="AI37" s="191"/>
      <c r="AJ37" s="191"/>
      <c r="AK37" s="191"/>
      <c r="AL37" s="191"/>
      <c r="AM37" s="191"/>
      <c r="AN37" s="66"/>
      <c r="AO37" s="66"/>
      <c r="AP37" s="66"/>
      <c r="AQ37" s="66"/>
      <c r="AR37" s="66"/>
      <c r="AS37" s="66"/>
      <c r="AT37" s="66"/>
      <c r="AU37" s="104"/>
      <c r="AV37" s="63"/>
      <c r="AW37" s="63" t="s">
        <v>28</v>
      </c>
      <c r="AX37" s="63"/>
      <c r="AY37" s="63"/>
      <c r="AZ37" s="63"/>
      <c r="BA37" s="63"/>
      <c r="BG37" t="s">
        <v>52</v>
      </c>
      <c r="BH37" t="s">
        <v>53</v>
      </c>
      <c r="BI37" t="s">
        <v>54</v>
      </c>
    </row>
    <row r="38" spans="1:61" x14ac:dyDescent="0.25">
      <c r="A38" s="191" t="s">
        <v>31</v>
      </c>
      <c r="B38" s="191"/>
      <c r="C38" s="191"/>
      <c r="D38" s="191"/>
      <c r="E38" s="191">
        <v>36</v>
      </c>
      <c r="F38" s="191"/>
      <c r="G38" s="191"/>
      <c r="H38" s="191">
        <f>E38*36</f>
        <v>1296</v>
      </c>
      <c r="I38" s="191"/>
      <c r="J38" s="191">
        <f>H38/24</f>
        <v>54</v>
      </c>
      <c r="K38" s="191"/>
      <c r="L38" s="191">
        <v>2</v>
      </c>
      <c r="M38" s="191"/>
      <c r="N38" s="191"/>
      <c r="O38" s="191"/>
      <c r="P38" s="191">
        <v>2</v>
      </c>
      <c r="Q38" s="191"/>
      <c r="R38" s="191"/>
      <c r="S38" s="191"/>
      <c r="T38" s="191"/>
      <c r="U38" s="191"/>
      <c r="V38" s="191">
        <v>0</v>
      </c>
      <c r="W38" s="191"/>
      <c r="X38" s="191"/>
      <c r="Y38" s="191"/>
      <c r="Z38" s="191"/>
      <c r="AA38" s="191">
        <v>0</v>
      </c>
      <c r="AB38" s="191"/>
      <c r="AC38" s="191"/>
      <c r="AD38" s="191"/>
      <c r="AE38" s="191">
        <v>1</v>
      </c>
      <c r="AF38" s="191"/>
      <c r="AG38" s="191"/>
      <c r="AH38" s="191">
        <v>11</v>
      </c>
      <c r="AI38" s="191"/>
      <c r="AJ38" s="191"/>
      <c r="AK38" s="191">
        <v>52</v>
      </c>
      <c r="AL38" s="191"/>
      <c r="AM38" s="191"/>
      <c r="AN38" s="66"/>
      <c r="AO38" s="66"/>
      <c r="AP38" s="66"/>
      <c r="AQ38" s="66"/>
      <c r="AR38" s="66"/>
      <c r="AS38" s="66"/>
      <c r="AT38" s="66"/>
      <c r="AU38" s="66"/>
      <c r="AV38" s="63"/>
      <c r="AW38" s="63"/>
      <c r="AX38" s="63"/>
      <c r="AY38" s="63"/>
      <c r="AZ38" s="63"/>
      <c r="BA38" s="63"/>
      <c r="BF38" t="s">
        <v>48</v>
      </c>
      <c r="BG38">
        <v>3168</v>
      </c>
      <c r="BH38">
        <v>132</v>
      </c>
      <c r="BI38">
        <v>88</v>
      </c>
    </row>
    <row r="39" spans="1:61" x14ac:dyDescent="0.25">
      <c r="A39" s="191" t="s">
        <v>33</v>
      </c>
      <c r="B39" s="191"/>
      <c r="C39" s="191"/>
      <c r="D39" s="191"/>
      <c r="E39" s="191">
        <v>18</v>
      </c>
      <c r="F39" s="191"/>
      <c r="G39" s="191"/>
      <c r="H39" s="191">
        <f t="shared" ref="H39:H42" si="0">E39*36</f>
        <v>648</v>
      </c>
      <c r="I39" s="191"/>
      <c r="J39" s="191">
        <f t="shared" ref="J39:J42" si="1">H39/24</f>
        <v>27</v>
      </c>
      <c r="K39" s="191"/>
      <c r="L39" s="191">
        <v>0</v>
      </c>
      <c r="M39" s="191"/>
      <c r="N39" s="191"/>
      <c r="O39" s="191"/>
      <c r="P39" s="191">
        <v>10</v>
      </c>
      <c r="Q39" s="191"/>
      <c r="R39" s="191"/>
      <c r="S39" s="191"/>
      <c r="T39" s="191"/>
      <c r="U39" s="191"/>
      <c r="V39" s="191">
        <v>13</v>
      </c>
      <c r="W39" s="191"/>
      <c r="X39" s="191"/>
      <c r="Y39" s="191"/>
      <c r="Z39" s="191"/>
      <c r="AA39" s="191">
        <v>0</v>
      </c>
      <c r="AB39" s="191"/>
      <c r="AC39" s="191"/>
      <c r="AD39" s="191"/>
      <c r="AE39" s="191">
        <v>0</v>
      </c>
      <c r="AF39" s="191"/>
      <c r="AG39" s="191"/>
      <c r="AH39" s="191">
        <v>11</v>
      </c>
      <c r="AI39" s="191"/>
      <c r="AJ39" s="191"/>
      <c r="AK39" s="191">
        <v>52</v>
      </c>
      <c r="AL39" s="191"/>
      <c r="AM39" s="191"/>
      <c r="AN39" s="66"/>
      <c r="AO39" s="66"/>
      <c r="AP39" s="66"/>
      <c r="AQ39" s="66"/>
      <c r="AR39" s="66"/>
      <c r="AS39" s="66"/>
      <c r="AT39" s="66"/>
      <c r="AU39" s="66"/>
      <c r="AV39" s="63"/>
      <c r="AW39" s="63"/>
      <c r="AX39" s="63"/>
      <c r="AY39" s="63"/>
      <c r="AZ39" s="63"/>
      <c r="BA39" s="63"/>
      <c r="BF39" t="s">
        <v>49</v>
      </c>
      <c r="BG39">
        <v>216</v>
      </c>
      <c r="BH39">
        <v>9</v>
      </c>
      <c r="BI39">
        <v>6</v>
      </c>
    </row>
    <row r="40" spans="1:61" x14ac:dyDescent="0.25">
      <c r="A40" s="191" t="s">
        <v>45</v>
      </c>
      <c r="B40" s="204"/>
      <c r="C40" s="204"/>
      <c r="D40" s="204"/>
      <c r="E40" s="154"/>
      <c r="F40" s="154">
        <v>18</v>
      </c>
      <c r="G40" s="154"/>
      <c r="H40" s="191">
        <f t="shared" si="0"/>
        <v>0</v>
      </c>
      <c r="I40" s="191"/>
      <c r="J40" s="191">
        <f t="shared" si="1"/>
        <v>0</v>
      </c>
      <c r="K40" s="191"/>
      <c r="L40" s="191">
        <v>1</v>
      </c>
      <c r="M40" s="191"/>
      <c r="N40" s="191"/>
      <c r="O40" s="191"/>
      <c r="P40" s="191">
        <v>6</v>
      </c>
      <c r="Q40" s="191"/>
      <c r="R40" s="191"/>
      <c r="S40" s="191"/>
      <c r="T40" s="191"/>
      <c r="U40" s="191"/>
      <c r="V40" s="191">
        <v>15</v>
      </c>
      <c r="W40" s="191"/>
      <c r="X40" s="191"/>
      <c r="Y40" s="191"/>
      <c r="Z40" s="191"/>
      <c r="AA40" s="154"/>
      <c r="AB40" s="191">
        <v>0</v>
      </c>
      <c r="AC40" s="191"/>
      <c r="AD40" s="154"/>
      <c r="AE40" s="191">
        <v>1</v>
      </c>
      <c r="AF40" s="191"/>
      <c r="AG40" s="191"/>
      <c r="AH40" s="191">
        <v>11</v>
      </c>
      <c r="AI40" s="191"/>
      <c r="AJ40" s="191"/>
      <c r="AK40" s="191">
        <v>52</v>
      </c>
      <c r="AL40" s="191"/>
      <c r="AM40" s="191"/>
      <c r="AN40" s="66"/>
      <c r="AO40" s="66"/>
      <c r="AP40" s="66"/>
      <c r="AQ40" s="66"/>
      <c r="AR40" s="66"/>
      <c r="AS40" s="72"/>
      <c r="AT40" s="72"/>
      <c r="AU40" s="72"/>
      <c r="AV40" s="72"/>
      <c r="AW40" s="63"/>
      <c r="AX40" s="63"/>
      <c r="AY40" s="63"/>
      <c r="AZ40" s="63"/>
      <c r="BA40" s="63"/>
      <c r="BF40" t="s">
        <v>50</v>
      </c>
      <c r="BG40">
        <v>72</v>
      </c>
      <c r="BH40">
        <v>3</v>
      </c>
      <c r="BI40">
        <v>2</v>
      </c>
    </row>
    <row r="41" spans="1:61" x14ac:dyDescent="0.25">
      <c r="A41" s="191" t="s">
        <v>46</v>
      </c>
      <c r="B41" s="191"/>
      <c r="C41" s="191"/>
      <c r="D41" s="191"/>
      <c r="E41" s="191">
        <v>16</v>
      </c>
      <c r="F41" s="191"/>
      <c r="G41" s="191"/>
      <c r="H41" s="191">
        <f t="shared" si="0"/>
        <v>576</v>
      </c>
      <c r="I41" s="191"/>
      <c r="J41" s="191">
        <f t="shared" si="1"/>
        <v>24</v>
      </c>
      <c r="K41" s="191"/>
      <c r="L41" s="191">
        <v>3</v>
      </c>
      <c r="M41" s="191"/>
      <c r="N41" s="191"/>
      <c r="O41" s="191"/>
      <c r="P41" s="191">
        <v>6</v>
      </c>
      <c r="Q41" s="191"/>
      <c r="R41" s="191"/>
      <c r="S41" s="191"/>
      <c r="T41" s="191"/>
      <c r="U41" s="191"/>
      <c r="V41" s="191">
        <v>12</v>
      </c>
      <c r="W41" s="191"/>
      <c r="X41" s="191"/>
      <c r="Y41" s="191"/>
      <c r="Z41" s="191"/>
      <c r="AA41" s="191">
        <v>2</v>
      </c>
      <c r="AB41" s="191"/>
      <c r="AC41" s="191"/>
      <c r="AD41" s="191"/>
      <c r="AE41" s="191">
        <v>2</v>
      </c>
      <c r="AF41" s="191"/>
      <c r="AG41" s="191"/>
      <c r="AH41" s="191">
        <v>2</v>
      </c>
      <c r="AI41" s="191"/>
      <c r="AJ41" s="191"/>
      <c r="AK41" s="191">
        <v>52</v>
      </c>
      <c r="AL41" s="191"/>
      <c r="AM41" s="191"/>
      <c r="AN41" s="66"/>
      <c r="AO41" s="66"/>
      <c r="AP41" s="66"/>
      <c r="AQ41" s="66"/>
      <c r="AR41" s="105"/>
      <c r="AS41" s="63"/>
      <c r="AT41" s="63"/>
      <c r="AU41" s="63"/>
      <c r="AV41" s="63"/>
      <c r="AW41" s="63"/>
      <c r="AX41" s="63"/>
      <c r="AY41" s="63"/>
      <c r="AZ41" s="63"/>
      <c r="BA41" s="63"/>
      <c r="BF41" t="s">
        <v>51</v>
      </c>
      <c r="BG41">
        <v>2304</v>
      </c>
      <c r="BH41">
        <v>96</v>
      </c>
      <c r="BI41">
        <v>64</v>
      </c>
    </row>
    <row r="42" spans="1:61" x14ac:dyDescent="0.25">
      <c r="A42" s="191" t="s">
        <v>1</v>
      </c>
      <c r="B42" s="191"/>
      <c r="C42" s="191"/>
      <c r="D42" s="191"/>
      <c r="E42" s="191">
        <v>88</v>
      </c>
      <c r="F42" s="191"/>
      <c r="G42" s="191"/>
      <c r="H42" s="191">
        <f t="shared" si="0"/>
        <v>3168</v>
      </c>
      <c r="I42" s="191"/>
      <c r="J42" s="191">
        <f t="shared" si="1"/>
        <v>132</v>
      </c>
      <c r="K42" s="191"/>
      <c r="L42" s="191">
        <f>L38+L39+L40+L41</f>
        <v>6</v>
      </c>
      <c r="M42" s="191"/>
      <c r="N42" s="191"/>
      <c r="O42" s="191"/>
      <c r="P42" s="191">
        <f>P38+P39+P40+P41</f>
        <v>24</v>
      </c>
      <c r="Q42" s="191"/>
      <c r="R42" s="191"/>
      <c r="S42" s="191"/>
      <c r="T42" s="191"/>
      <c r="U42" s="191"/>
      <c r="V42" s="191">
        <f>V38+V39+V40+V41</f>
        <v>40</v>
      </c>
      <c r="W42" s="191"/>
      <c r="X42" s="191"/>
      <c r="Y42" s="191"/>
      <c r="Z42" s="191"/>
      <c r="AA42" s="191">
        <v>2</v>
      </c>
      <c r="AB42" s="191"/>
      <c r="AC42" s="191"/>
      <c r="AD42" s="191"/>
      <c r="AE42" s="191">
        <f>AE38+AE39+AE40+AE41</f>
        <v>4</v>
      </c>
      <c r="AF42" s="191"/>
      <c r="AG42" s="191"/>
      <c r="AH42" s="191">
        <f>AH38+AH39+AH40+AH41</f>
        <v>35</v>
      </c>
      <c r="AI42" s="191"/>
      <c r="AJ42" s="191"/>
      <c r="AK42" s="191">
        <v>208</v>
      </c>
      <c r="AL42" s="191"/>
      <c r="AM42" s="191"/>
      <c r="AN42" s="66"/>
      <c r="AO42" s="66"/>
      <c r="AP42" s="66"/>
      <c r="AQ42" s="66"/>
      <c r="AR42" s="66"/>
      <c r="AS42" s="63"/>
      <c r="AT42" s="63"/>
      <c r="AU42" s="63"/>
      <c r="AV42" s="63"/>
      <c r="AW42" s="63"/>
      <c r="AX42" s="63"/>
      <c r="AY42" s="63"/>
      <c r="AZ42" s="63"/>
      <c r="BA42" s="63"/>
    </row>
    <row r="43" spans="1:61" x14ac:dyDescent="0.25">
      <c r="AS43" s="190"/>
      <c r="AT43" s="190"/>
      <c r="AU43" s="190"/>
      <c r="AV43" s="63"/>
    </row>
  </sheetData>
  <mergeCells count="107">
    <mergeCell ref="A39:D39"/>
    <mergeCell ref="E39:G39"/>
    <mergeCell ref="H39:I39"/>
    <mergeCell ref="J39:K39"/>
    <mergeCell ref="L39:O39"/>
    <mergeCell ref="A40:D40"/>
    <mergeCell ref="H40:I40"/>
    <mergeCell ref="J40:K40"/>
    <mergeCell ref="AK40:AM40"/>
    <mergeCell ref="V39:Z39"/>
    <mergeCell ref="AA39:AD39"/>
    <mergeCell ref="AE39:AG39"/>
    <mergeCell ref="AH39:AJ39"/>
    <mergeCell ref="AK39:AM39"/>
    <mergeCell ref="AB40:AC40"/>
    <mergeCell ref="AH40:AJ40"/>
    <mergeCell ref="L40:O40"/>
    <mergeCell ref="P40:U40"/>
    <mergeCell ref="V40:Z40"/>
    <mergeCell ref="AE40:AG40"/>
    <mergeCell ref="P39:U39"/>
    <mergeCell ref="A38:D38"/>
    <mergeCell ref="E38:G38"/>
    <mergeCell ref="H38:I38"/>
    <mergeCell ref="J38:K38"/>
    <mergeCell ref="L38:O38"/>
    <mergeCell ref="AH38:AJ38"/>
    <mergeCell ref="AK38:AM38"/>
    <mergeCell ref="V37:Z37"/>
    <mergeCell ref="A36:D37"/>
    <mergeCell ref="E36:K36"/>
    <mergeCell ref="P36:Z36"/>
    <mergeCell ref="AA36:AD37"/>
    <mergeCell ref="E37:G37"/>
    <mergeCell ref="H37:I37"/>
    <mergeCell ref="P37:U37"/>
    <mergeCell ref="P38:U38"/>
    <mergeCell ref="V38:Z38"/>
    <mergeCell ref="L36:O36"/>
    <mergeCell ref="L37:O37"/>
    <mergeCell ref="J37:K37"/>
    <mergeCell ref="AA38:AD38"/>
    <mergeCell ref="AN34:AO34"/>
    <mergeCell ref="AN35:AO35"/>
    <mergeCell ref="K29:P29"/>
    <mergeCell ref="K30:P30"/>
    <mergeCell ref="S29:W29"/>
    <mergeCell ref="AE38:AG38"/>
    <mergeCell ref="K18:AK18"/>
    <mergeCell ref="A19:BA19"/>
    <mergeCell ref="A20:A23"/>
    <mergeCell ref="B20:E20"/>
    <mergeCell ref="F20:J20"/>
    <mergeCell ref="K20:N20"/>
    <mergeCell ref="O20:R20"/>
    <mergeCell ref="S20:W20"/>
    <mergeCell ref="X20:AA20"/>
    <mergeCell ref="AB20:AE20"/>
    <mergeCell ref="AF20:AJ20"/>
    <mergeCell ref="AK20:AN20"/>
    <mergeCell ref="AO20:AR20"/>
    <mergeCell ref="AS20:AW20"/>
    <mergeCell ref="AX20:BA20"/>
    <mergeCell ref="AE36:AG37"/>
    <mergeCell ref="AH36:AJ37"/>
    <mergeCell ref="AK36:AM37"/>
    <mergeCell ref="A1:AX1"/>
    <mergeCell ref="A2:AX2"/>
    <mergeCell ref="A3:I3"/>
    <mergeCell ref="A4:J4"/>
    <mergeCell ref="A5:G5"/>
    <mergeCell ref="M16:AL16"/>
    <mergeCell ref="A7:G7"/>
    <mergeCell ref="A8:G8"/>
    <mergeCell ref="L8:AL8"/>
    <mergeCell ref="A9:G9"/>
    <mergeCell ref="L9:AL9"/>
    <mergeCell ref="A10:G10"/>
    <mergeCell ref="M12:AL12"/>
    <mergeCell ref="M13:AL13"/>
    <mergeCell ref="M14:AL14"/>
    <mergeCell ref="M15:AL15"/>
    <mergeCell ref="M10:AL10"/>
    <mergeCell ref="M11:AL11"/>
    <mergeCell ref="AS43:AU43"/>
    <mergeCell ref="AK41:AM41"/>
    <mergeCell ref="A42:D42"/>
    <mergeCell ref="E42:G42"/>
    <mergeCell ref="H42:I42"/>
    <mergeCell ref="J42:K42"/>
    <mergeCell ref="L42:O42"/>
    <mergeCell ref="P42:U42"/>
    <mergeCell ref="V42:Z42"/>
    <mergeCell ref="AA42:AD42"/>
    <mergeCell ref="AE42:AG42"/>
    <mergeCell ref="AH42:AJ42"/>
    <mergeCell ref="AK42:AM42"/>
    <mergeCell ref="P41:U41"/>
    <mergeCell ref="V41:Z41"/>
    <mergeCell ref="AA41:AD41"/>
    <mergeCell ref="AE41:AG41"/>
    <mergeCell ref="AH41:AJ41"/>
    <mergeCell ref="A41:D41"/>
    <mergeCell ref="E41:G41"/>
    <mergeCell ref="H41:I41"/>
    <mergeCell ref="J41:K41"/>
    <mergeCell ref="L41:O41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87"/>
  <sheetViews>
    <sheetView topLeftCell="A40" zoomScale="92" zoomScaleNormal="92" workbookViewId="0">
      <selection activeCell="C46" sqref="C46"/>
    </sheetView>
  </sheetViews>
  <sheetFormatPr defaultRowHeight="15" x14ac:dyDescent="0.25"/>
  <cols>
    <col min="2" max="2" width="13.28515625" customWidth="1"/>
    <col min="3" max="3" width="30.85546875" customWidth="1"/>
    <col min="4" max="11" width="7.85546875" customWidth="1"/>
    <col min="12" max="12" width="7.28515625" customWidth="1"/>
    <col min="13" max="28" width="6" customWidth="1"/>
  </cols>
  <sheetData>
    <row r="1" spans="1:28" x14ac:dyDescent="0.25">
      <c r="A1" s="241" t="s">
        <v>55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</row>
    <row r="2" spans="1:28" x14ac:dyDescent="0.25">
      <c r="A2" s="242" t="s">
        <v>0</v>
      </c>
      <c r="B2" s="243" t="s">
        <v>56</v>
      </c>
      <c r="C2" s="244" t="s">
        <v>57</v>
      </c>
      <c r="D2" s="247" t="s">
        <v>27</v>
      </c>
      <c r="E2" s="250" t="s">
        <v>29</v>
      </c>
      <c r="F2" s="251"/>
      <c r="G2" s="118"/>
      <c r="H2" s="250" t="s">
        <v>75</v>
      </c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2"/>
    </row>
    <row r="3" spans="1:28" x14ac:dyDescent="0.25">
      <c r="A3" s="242"/>
      <c r="B3" s="243"/>
      <c r="C3" s="245"/>
      <c r="D3" s="248"/>
      <c r="E3" s="253" t="s">
        <v>67</v>
      </c>
      <c r="F3" s="254"/>
      <c r="G3" s="255"/>
      <c r="H3" s="256" t="s">
        <v>1</v>
      </c>
      <c r="I3" s="250" t="s">
        <v>124</v>
      </c>
      <c r="J3" s="251"/>
      <c r="K3" s="251"/>
      <c r="L3" s="252"/>
      <c r="M3" s="250" t="s">
        <v>76</v>
      </c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2"/>
    </row>
    <row r="4" spans="1:28" x14ac:dyDescent="0.25">
      <c r="A4" s="242"/>
      <c r="B4" s="243"/>
      <c r="C4" s="245"/>
      <c r="D4" s="248"/>
      <c r="E4" s="224" t="s">
        <v>68</v>
      </c>
      <c r="F4" s="224" t="s">
        <v>69</v>
      </c>
      <c r="G4" s="224" t="s">
        <v>70</v>
      </c>
      <c r="H4" s="257"/>
      <c r="I4" s="224" t="s">
        <v>71</v>
      </c>
      <c r="J4" s="224" t="s">
        <v>72</v>
      </c>
      <c r="K4" s="224" t="s">
        <v>73</v>
      </c>
      <c r="L4" s="224" t="s">
        <v>74</v>
      </c>
      <c r="M4" s="227" t="s">
        <v>2</v>
      </c>
      <c r="N4" s="227"/>
      <c r="O4" s="227"/>
      <c r="P4" s="227"/>
      <c r="Q4" s="238" t="s">
        <v>3</v>
      </c>
      <c r="R4" s="240"/>
      <c r="S4" s="240"/>
      <c r="T4" s="239"/>
      <c r="U4" s="238" t="s">
        <v>4</v>
      </c>
      <c r="V4" s="240"/>
      <c r="W4" s="240"/>
      <c r="X4" s="239"/>
      <c r="Y4" s="238" t="s">
        <v>5</v>
      </c>
      <c r="Z4" s="240"/>
      <c r="AA4" s="240"/>
      <c r="AB4" s="239"/>
    </row>
    <row r="5" spans="1:28" x14ac:dyDescent="0.25">
      <c r="A5" s="242"/>
      <c r="B5" s="243"/>
      <c r="C5" s="245"/>
      <c r="D5" s="248"/>
      <c r="E5" s="225"/>
      <c r="F5" s="225"/>
      <c r="G5" s="225"/>
      <c r="H5" s="257"/>
      <c r="I5" s="225"/>
      <c r="J5" s="225"/>
      <c r="K5" s="225"/>
      <c r="L5" s="225"/>
      <c r="M5" s="227" t="s">
        <v>6</v>
      </c>
      <c r="N5" s="227"/>
      <c r="O5" s="227" t="s">
        <v>7</v>
      </c>
      <c r="P5" s="227"/>
      <c r="Q5" s="238" t="s">
        <v>8</v>
      </c>
      <c r="R5" s="239"/>
      <c r="S5" s="238" t="s">
        <v>9</v>
      </c>
      <c r="T5" s="239"/>
      <c r="U5" s="238" t="s">
        <v>10</v>
      </c>
      <c r="V5" s="239"/>
      <c r="W5" s="238" t="s">
        <v>11</v>
      </c>
      <c r="X5" s="239"/>
      <c r="Y5" s="238" t="s">
        <v>12</v>
      </c>
      <c r="Z5" s="239"/>
      <c r="AA5" s="238" t="s">
        <v>13</v>
      </c>
      <c r="AB5" s="239"/>
    </row>
    <row r="6" spans="1:28" x14ac:dyDescent="0.25">
      <c r="A6" s="242"/>
      <c r="B6" s="243"/>
      <c r="C6" s="246"/>
      <c r="D6" s="249"/>
      <c r="E6" s="226"/>
      <c r="F6" s="226"/>
      <c r="G6" s="226"/>
      <c r="H6" s="258"/>
      <c r="I6" s="226"/>
      <c r="J6" s="226"/>
      <c r="K6" s="226"/>
      <c r="L6" s="226"/>
      <c r="M6" s="27"/>
      <c r="N6" s="128">
        <v>20</v>
      </c>
      <c r="O6" s="27"/>
      <c r="P6" s="128">
        <v>16</v>
      </c>
      <c r="Q6" s="20"/>
      <c r="R6" s="1">
        <v>12</v>
      </c>
      <c r="S6" s="116"/>
      <c r="T6" s="1">
        <v>6</v>
      </c>
      <c r="U6" s="20"/>
      <c r="V6" s="1">
        <v>12</v>
      </c>
      <c r="W6" s="116"/>
      <c r="X6" s="1">
        <v>6</v>
      </c>
      <c r="Y6" s="20"/>
      <c r="Z6" s="1">
        <v>8</v>
      </c>
      <c r="AA6" s="20"/>
      <c r="AB6" s="1">
        <v>8</v>
      </c>
    </row>
    <row r="7" spans="1:28" x14ac:dyDescent="0.25">
      <c r="A7" s="116">
        <v>1</v>
      </c>
      <c r="B7" s="116">
        <v>2</v>
      </c>
      <c r="C7" s="112">
        <v>3</v>
      </c>
      <c r="D7" s="112"/>
      <c r="E7" s="112">
        <v>4</v>
      </c>
      <c r="F7" s="112">
        <v>5</v>
      </c>
      <c r="G7" s="112"/>
      <c r="H7" s="112">
        <v>8</v>
      </c>
      <c r="I7" s="112">
        <v>9</v>
      </c>
      <c r="J7" s="112">
        <v>10</v>
      </c>
      <c r="K7" s="112"/>
      <c r="L7" s="112">
        <v>11</v>
      </c>
      <c r="M7" s="46">
        <v>12</v>
      </c>
      <c r="N7" s="129">
        <v>13</v>
      </c>
      <c r="O7" s="46">
        <v>14</v>
      </c>
      <c r="P7" s="129">
        <v>15</v>
      </c>
      <c r="Q7" s="46">
        <v>16</v>
      </c>
      <c r="R7" s="130">
        <v>17</v>
      </c>
      <c r="S7" s="112">
        <v>18</v>
      </c>
      <c r="T7" s="130">
        <v>19</v>
      </c>
      <c r="U7" s="46">
        <v>20</v>
      </c>
      <c r="V7" s="130">
        <v>21</v>
      </c>
      <c r="W7" s="112">
        <v>22</v>
      </c>
      <c r="X7" s="130">
        <v>23</v>
      </c>
      <c r="Y7" s="46">
        <v>24</v>
      </c>
      <c r="Z7" s="130">
        <v>25</v>
      </c>
      <c r="AA7" s="46">
        <v>26</v>
      </c>
      <c r="AB7" s="130">
        <v>27</v>
      </c>
    </row>
    <row r="8" spans="1:28" ht="24" x14ac:dyDescent="0.25">
      <c r="A8" s="9" t="s">
        <v>77</v>
      </c>
      <c r="B8" s="9" t="s">
        <v>78</v>
      </c>
      <c r="C8" s="9"/>
      <c r="D8" s="9">
        <f t="shared" ref="D8:AB8" si="0">D10+D11+D12+D13+D14+D15+D16+D17+D18+D19+D21+D22+D24+D25</f>
        <v>57</v>
      </c>
      <c r="E8" s="9">
        <f t="shared" si="0"/>
        <v>10</v>
      </c>
      <c r="F8" s="9">
        <f t="shared" si="0"/>
        <v>0</v>
      </c>
      <c r="G8" s="9">
        <f t="shared" si="0"/>
        <v>0</v>
      </c>
      <c r="H8" s="9">
        <f t="shared" si="0"/>
        <v>1368</v>
      </c>
      <c r="I8" s="9">
        <f t="shared" si="0"/>
        <v>633</v>
      </c>
      <c r="J8" s="9">
        <f t="shared" si="0"/>
        <v>735</v>
      </c>
      <c r="K8" s="9">
        <f t="shared" si="0"/>
        <v>0</v>
      </c>
      <c r="L8" s="9">
        <f t="shared" si="0"/>
        <v>0</v>
      </c>
      <c r="M8" s="9">
        <f t="shared" si="0"/>
        <v>36</v>
      </c>
      <c r="N8" s="9">
        <f t="shared" si="0"/>
        <v>720</v>
      </c>
      <c r="O8" s="9">
        <f t="shared" si="0"/>
        <v>36</v>
      </c>
      <c r="P8" s="9">
        <f t="shared" si="0"/>
        <v>576</v>
      </c>
      <c r="Q8" s="9">
        <f t="shared" si="0"/>
        <v>6</v>
      </c>
      <c r="R8" s="9">
        <f t="shared" si="0"/>
        <v>72</v>
      </c>
      <c r="S8" s="9">
        <f t="shared" si="0"/>
        <v>0</v>
      </c>
      <c r="T8" s="9">
        <f t="shared" si="0"/>
        <v>0</v>
      </c>
      <c r="U8" s="9">
        <f t="shared" si="0"/>
        <v>0</v>
      </c>
      <c r="V8" s="9">
        <f t="shared" si="0"/>
        <v>0</v>
      </c>
      <c r="W8" s="9">
        <f t="shared" si="0"/>
        <v>0</v>
      </c>
      <c r="X8" s="9">
        <f t="shared" si="0"/>
        <v>0</v>
      </c>
      <c r="Y8" s="9">
        <f t="shared" si="0"/>
        <v>0</v>
      </c>
      <c r="Z8" s="9">
        <f t="shared" si="0"/>
        <v>0</v>
      </c>
      <c r="AA8" s="9">
        <f t="shared" si="0"/>
        <v>0</v>
      </c>
      <c r="AB8" s="9">
        <f t="shared" si="0"/>
        <v>0</v>
      </c>
    </row>
    <row r="9" spans="1:28" ht="24" x14ac:dyDescent="0.25">
      <c r="A9" s="18"/>
      <c r="B9" s="24" t="s">
        <v>93</v>
      </c>
      <c r="C9" s="24"/>
      <c r="D9" s="18"/>
      <c r="E9" s="131"/>
      <c r="F9" s="131"/>
      <c r="G9" s="131"/>
      <c r="H9" s="16"/>
      <c r="I9" s="16"/>
      <c r="J9" s="16"/>
      <c r="K9" s="16"/>
      <c r="L9" s="16"/>
      <c r="M9" s="16"/>
      <c r="N9" s="16"/>
      <c r="O9" s="16"/>
      <c r="P9" s="16"/>
      <c r="Q9" s="16"/>
      <c r="R9" s="41"/>
      <c r="S9" s="16"/>
      <c r="T9" s="41"/>
      <c r="U9" s="16"/>
      <c r="V9" s="41"/>
      <c r="W9" s="16"/>
      <c r="X9" s="41"/>
      <c r="Y9" s="16"/>
      <c r="Z9" s="41"/>
      <c r="AA9" s="16"/>
      <c r="AB9" s="41"/>
    </row>
    <row r="10" spans="1:28" x14ac:dyDescent="0.25">
      <c r="A10" s="32" t="s">
        <v>79</v>
      </c>
      <c r="B10" s="228"/>
      <c r="C10" s="51" t="s">
        <v>58</v>
      </c>
      <c r="D10" s="113">
        <v>4</v>
      </c>
      <c r="E10" s="113">
        <v>2</v>
      </c>
      <c r="F10" s="113"/>
      <c r="G10" s="113"/>
      <c r="H10" s="53">
        <f t="shared" ref="H10:H25" si="1">N10+P10+R10</f>
        <v>96</v>
      </c>
      <c r="I10" s="143">
        <f>H10-J10</f>
        <v>41</v>
      </c>
      <c r="J10" s="53">
        <v>55</v>
      </c>
      <c r="K10" s="53"/>
      <c r="L10" s="53"/>
      <c r="M10" s="26">
        <v>4</v>
      </c>
      <c r="N10" s="27">
        <v>80</v>
      </c>
      <c r="O10" s="27">
        <v>1</v>
      </c>
      <c r="P10" s="27">
        <v>16</v>
      </c>
      <c r="Q10" s="27"/>
      <c r="R10" s="42"/>
      <c r="S10" s="113"/>
      <c r="T10" s="42"/>
      <c r="U10" s="27"/>
      <c r="V10" s="42"/>
      <c r="W10" s="113"/>
      <c r="X10" s="42"/>
      <c r="Y10" s="27"/>
      <c r="Z10" s="42"/>
      <c r="AA10" s="27"/>
      <c r="AB10" s="42"/>
    </row>
    <row r="11" spans="1:28" x14ac:dyDescent="0.25">
      <c r="A11" s="32" t="s">
        <v>80</v>
      </c>
      <c r="B11" s="229"/>
      <c r="C11" s="115" t="s">
        <v>59</v>
      </c>
      <c r="D11" s="116">
        <v>4</v>
      </c>
      <c r="E11" s="116"/>
      <c r="F11" s="116"/>
      <c r="G11" s="113"/>
      <c r="H11" s="53">
        <f t="shared" si="1"/>
        <v>96</v>
      </c>
      <c r="I11" s="143">
        <f t="shared" ref="I11:I19" si="2">H11-J11</f>
        <v>46</v>
      </c>
      <c r="J11" s="53">
        <v>50</v>
      </c>
      <c r="K11" s="53"/>
      <c r="L11" s="2"/>
      <c r="M11" s="26">
        <v>4</v>
      </c>
      <c r="N11" s="27">
        <v>80</v>
      </c>
      <c r="O11" s="27">
        <v>1</v>
      </c>
      <c r="P11" s="27">
        <v>16</v>
      </c>
      <c r="Q11" s="20"/>
      <c r="R11" s="1"/>
      <c r="S11" s="116"/>
      <c r="T11" s="1"/>
      <c r="U11" s="20"/>
      <c r="V11" s="1"/>
      <c r="W11" s="116"/>
      <c r="X11" s="1"/>
      <c r="Y11" s="20"/>
      <c r="Z11" s="1"/>
      <c r="AA11" s="20"/>
      <c r="AB11" s="1"/>
    </row>
    <row r="12" spans="1:28" x14ac:dyDescent="0.25">
      <c r="A12" s="32" t="s">
        <v>81</v>
      </c>
      <c r="B12" s="229"/>
      <c r="C12" s="115" t="s">
        <v>60</v>
      </c>
      <c r="D12" s="116">
        <v>5</v>
      </c>
      <c r="E12" s="116">
        <v>2</v>
      </c>
      <c r="F12" s="116"/>
      <c r="G12" s="113"/>
      <c r="H12" s="53">
        <f t="shared" si="1"/>
        <v>120</v>
      </c>
      <c r="I12" s="143">
        <f t="shared" si="2"/>
        <v>47</v>
      </c>
      <c r="J12" s="2">
        <v>73</v>
      </c>
      <c r="K12" s="2"/>
      <c r="L12" s="2"/>
      <c r="M12" s="26">
        <v>2</v>
      </c>
      <c r="N12" s="26">
        <v>40</v>
      </c>
      <c r="O12" s="26">
        <v>5</v>
      </c>
      <c r="P12" s="26">
        <v>80</v>
      </c>
      <c r="Q12" s="20"/>
      <c r="R12" s="1"/>
      <c r="S12" s="116"/>
      <c r="T12" s="1"/>
      <c r="U12" s="144"/>
      <c r="V12" s="1"/>
      <c r="W12" s="116"/>
      <c r="X12" s="1"/>
      <c r="Y12" s="20"/>
      <c r="Z12" s="1"/>
      <c r="AA12" s="20"/>
      <c r="AB12" s="1"/>
    </row>
    <row r="13" spans="1:28" x14ac:dyDescent="0.25">
      <c r="A13" s="32" t="s">
        <v>82</v>
      </c>
      <c r="B13" s="229"/>
      <c r="C13" s="115" t="s">
        <v>61</v>
      </c>
      <c r="D13" s="116">
        <v>4</v>
      </c>
      <c r="E13" s="116"/>
      <c r="F13" s="116"/>
      <c r="G13" s="113"/>
      <c r="H13" s="53">
        <f t="shared" si="1"/>
        <v>96</v>
      </c>
      <c r="I13" s="143">
        <f t="shared" si="2"/>
        <v>23</v>
      </c>
      <c r="J13" s="2">
        <v>73</v>
      </c>
      <c r="K13" s="2"/>
      <c r="L13" s="2"/>
      <c r="M13" s="26">
        <v>4</v>
      </c>
      <c r="N13" s="26">
        <v>80</v>
      </c>
      <c r="O13" s="26">
        <v>1</v>
      </c>
      <c r="P13" s="26">
        <v>16</v>
      </c>
      <c r="Q13" s="20"/>
      <c r="R13" s="1"/>
      <c r="S13" s="116"/>
      <c r="T13" s="1"/>
      <c r="U13" s="20"/>
      <c r="V13" s="1"/>
      <c r="W13" s="116"/>
      <c r="X13" s="1"/>
      <c r="Y13" s="20"/>
      <c r="Z13" s="1"/>
      <c r="AA13" s="20"/>
      <c r="AB13" s="1"/>
    </row>
    <row r="14" spans="1:28" x14ac:dyDescent="0.25">
      <c r="A14" s="32" t="s">
        <v>83</v>
      </c>
      <c r="B14" s="229"/>
      <c r="C14" s="115" t="s">
        <v>62</v>
      </c>
      <c r="D14" s="116">
        <v>4</v>
      </c>
      <c r="E14" s="116">
        <v>2</v>
      </c>
      <c r="F14" s="116"/>
      <c r="G14" s="113"/>
      <c r="H14" s="53">
        <f t="shared" si="1"/>
        <v>96</v>
      </c>
      <c r="I14" s="143">
        <f t="shared" si="2"/>
        <v>62</v>
      </c>
      <c r="J14" s="2">
        <v>34</v>
      </c>
      <c r="K14" s="2"/>
      <c r="L14" s="2"/>
      <c r="M14" s="26">
        <v>4</v>
      </c>
      <c r="N14" s="26">
        <v>80</v>
      </c>
      <c r="O14" s="26">
        <v>1</v>
      </c>
      <c r="P14" s="26">
        <v>16</v>
      </c>
      <c r="Q14" s="20"/>
      <c r="R14" s="1"/>
      <c r="S14" s="116"/>
      <c r="T14" s="1"/>
      <c r="U14" s="20"/>
      <c r="V14" s="1"/>
      <c r="W14" s="116"/>
      <c r="X14" s="1"/>
      <c r="Y14" s="20"/>
      <c r="Z14" s="1"/>
      <c r="AA14" s="20"/>
      <c r="AB14" s="1"/>
    </row>
    <row r="15" spans="1:28" x14ac:dyDescent="0.25">
      <c r="A15" s="32" t="s">
        <v>84</v>
      </c>
      <c r="B15" s="229"/>
      <c r="C15" s="115" t="s">
        <v>14</v>
      </c>
      <c r="D15" s="116">
        <v>5</v>
      </c>
      <c r="E15" s="116">
        <v>2</v>
      </c>
      <c r="F15" s="116"/>
      <c r="G15" s="113"/>
      <c r="H15" s="53">
        <f t="shared" si="1"/>
        <v>120</v>
      </c>
      <c r="I15" s="143">
        <f t="shared" si="2"/>
        <v>40</v>
      </c>
      <c r="J15" s="2">
        <v>80</v>
      </c>
      <c r="K15" s="2"/>
      <c r="L15" s="2"/>
      <c r="M15" s="26">
        <v>2</v>
      </c>
      <c r="N15" s="27">
        <v>40</v>
      </c>
      <c r="O15" s="27">
        <v>5</v>
      </c>
      <c r="P15" s="27">
        <v>80</v>
      </c>
      <c r="Q15" s="20"/>
      <c r="R15" s="1"/>
      <c r="S15" s="116"/>
      <c r="T15" s="1"/>
      <c r="U15" s="20"/>
      <c r="V15" s="1"/>
      <c r="W15" s="116"/>
      <c r="X15" s="1"/>
      <c r="Y15" s="20"/>
      <c r="Z15" s="1"/>
      <c r="AA15" s="20"/>
      <c r="AB15" s="1"/>
    </row>
    <row r="16" spans="1:28" x14ac:dyDescent="0.25">
      <c r="A16" s="32" t="s">
        <v>85</v>
      </c>
      <c r="B16" s="229"/>
      <c r="C16" s="115" t="s">
        <v>15</v>
      </c>
      <c r="D16" s="116">
        <v>3</v>
      </c>
      <c r="E16" s="116"/>
      <c r="F16" s="116"/>
      <c r="G16" s="113"/>
      <c r="H16" s="53">
        <f t="shared" si="1"/>
        <v>72</v>
      </c>
      <c r="I16" s="143">
        <f t="shared" si="2"/>
        <v>42</v>
      </c>
      <c r="J16" s="2">
        <v>30</v>
      </c>
      <c r="K16" s="2"/>
      <c r="L16" s="2"/>
      <c r="M16" s="22">
        <v>2</v>
      </c>
      <c r="N16" s="22">
        <v>40</v>
      </c>
      <c r="O16" s="22">
        <v>2</v>
      </c>
      <c r="P16" s="22">
        <v>32</v>
      </c>
      <c r="Q16" s="20"/>
      <c r="R16" s="1"/>
      <c r="S16" s="116"/>
      <c r="T16" s="1"/>
      <c r="U16" s="20"/>
      <c r="V16" s="1"/>
      <c r="W16" s="116"/>
      <c r="X16" s="1"/>
      <c r="Y16" s="20"/>
      <c r="Z16" s="1"/>
      <c r="AA16" s="20"/>
      <c r="AB16" s="1"/>
    </row>
    <row r="17" spans="1:31" ht="24" x14ac:dyDescent="0.25">
      <c r="A17" s="32" t="s">
        <v>86</v>
      </c>
      <c r="B17" s="229"/>
      <c r="C17" s="115" t="s">
        <v>63</v>
      </c>
      <c r="D17" s="117">
        <v>3</v>
      </c>
      <c r="E17" s="117"/>
      <c r="F17" s="116"/>
      <c r="G17" s="113"/>
      <c r="H17" s="53">
        <f t="shared" si="1"/>
        <v>72</v>
      </c>
      <c r="I17" s="143">
        <f t="shared" si="2"/>
        <v>29</v>
      </c>
      <c r="J17" s="2">
        <v>43</v>
      </c>
      <c r="K17" s="2"/>
      <c r="L17" s="2"/>
      <c r="M17" s="22">
        <v>2</v>
      </c>
      <c r="N17" s="20">
        <v>40</v>
      </c>
      <c r="O17" s="20">
        <v>2</v>
      </c>
      <c r="P17" s="20">
        <v>32</v>
      </c>
      <c r="Q17" s="20"/>
      <c r="R17" s="1"/>
      <c r="S17" s="116"/>
      <c r="T17" s="1"/>
      <c r="U17" s="20"/>
      <c r="V17" s="1"/>
      <c r="W17" s="116"/>
      <c r="X17" s="1"/>
      <c r="Y17" s="20"/>
      <c r="Z17" s="1"/>
      <c r="AA17" s="20"/>
      <c r="AB17" s="1"/>
    </row>
    <row r="18" spans="1:31" x14ac:dyDescent="0.25">
      <c r="A18" s="32" t="s">
        <v>87</v>
      </c>
      <c r="B18" s="229"/>
      <c r="C18" s="19" t="s">
        <v>64</v>
      </c>
      <c r="D18" s="117">
        <v>2</v>
      </c>
      <c r="E18" s="117"/>
      <c r="F18" s="116"/>
      <c r="G18" s="113"/>
      <c r="H18" s="53">
        <f t="shared" si="1"/>
        <v>48</v>
      </c>
      <c r="I18" s="143">
        <f t="shared" si="2"/>
        <v>12</v>
      </c>
      <c r="J18" s="22">
        <v>36</v>
      </c>
      <c r="K18" s="22"/>
      <c r="L18" s="2"/>
      <c r="M18" s="22"/>
      <c r="N18" s="20"/>
      <c r="O18" s="20">
        <v>3</v>
      </c>
      <c r="P18" s="20">
        <v>48</v>
      </c>
      <c r="Q18" s="20"/>
      <c r="R18" s="1"/>
      <c r="S18" s="116"/>
      <c r="T18" s="1"/>
      <c r="U18" s="20"/>
      <c r="V18" s="1"/>
      <c r="W18" s="116"/>
      <c r="X18" s="1"/>
      <c r="Y18" s="20"/>
      <c r="Z18" s="1"/>
      <c r="AA18" s="20"/>
      <c r="AB18" s="1"/>
    </row>
    <row r="19" spans="1:31" x14ac:dyDescent="0.25">
      <c r="A19" s="32" t="s">
        <v>88</v>
      </c>
      <c r="B19" s="230"/>
      <c r="C19" s="115" t="s">
        <v>65</v>
      </c>
      <c r="D19" s="117">
        <v>5</v>
      </c>
      <c r="E19" s="117"/>
      <c r="F19" s="116"/>
      <c r="G19" s="113"/>
      <c r="H19" s="53">
        <f t="shared" si="1"/>
        <v>120</v>
      </c>
      <c r="I19" s="143">
        <f t="shared" si="2"/>
        <v>0</v>
      </c>
      <c r="J19" s="2">
        <v>120</v>
      </c>
      <c r="K19" s="2"/>
      <c r="L19" s="2"/>
      <c r="M19" s="22">
        <v>2</v>
      </c>
      <c r="N19" s="20">
        <v>40</v>
      </c>
      <c r="O19" s="20">
        <v>5</v>
      </c>
      <c r="P19" s="20">
        <v>80</v>
      </c>
      <c r="Q19" s="20"/>
      <c r="R19" s="1"/>
      <c r="S19" s="116"/>
      <c r="T19" s="1"/>
      <c r="U19" s="20"/>
      <c r="V19" s="1"/>
      <c r="W19" s="116"/>
      <c r="X19" s="1"/>
      <c r="Y19" s="20"/>
      <c r="Z19" s="1"/>
      <c r="AA19" s="20"/>
      <c r="AB19" s="1"/>
    </row>
    <row r="20" spans="1:31" ht="24" x14ac:dyDescent="0.25">
      <c r="A20" s="18"/>
      <c r="B20" s="25" t="s">
        <v>94</v>
      </c>
      <c r="C20" s="25"/>
      <c r="D20" s="37"/>
      <c r="E20" s="37"/>
      <c r="F20" s="18"/>
      <c r="G20" s="132"/>
      <c r="H20" s="132"/>
      <c r="I20" s="145"/>
      <c r="J20" s="17"/>
      <c r="K20" s="17"/>
      <c r="L20" s="17"/>
      <c r="M20" s="17"/>
      <c r="N20" s="18"/>
      <c r="O20" s="18"/>
      <c r="P20" s="18"/>
      <c r="Q20" s="18"/>
      <c r="R20" s="6"/>
      <c r="S20" s="18"/>
      <c r="T20" s="6"/>
      <c r="U20" s="18"/>
      <c r="V20" s="6"/>
      <c r="W20" s="18"/>
      <c r="X20" s="6"/>
      <c r="Y20" s="18"/>
      <c r="Z20" s="6"/>
      <c r="AA20" s="18"/>
      <c r="AB20" s="6"/>
    </row>
    <row r="21" spans="1:31" x14ac:dyDescent="0.25">
      <c r="A21" s="147" t="s">
        <v>89</v>
      </c>
      <c r="B21" s="231"/>
      <c r="C21" s="115" t="s">
        <v>17</v>
      </c>
      <c r="D21" s="116">
        <v>6</v>
      </c>
      <c r="E21" s="116">
        <v>2</v>
      </c>
      <c r="F21" s="116"/>
      <c r="G21" s="113"/>
      <c r="H21" s="53">
        <f t="shared" si="1"/>
        <v>144</v>
      </c>
      <c r="I21" s="143">
        <f>H21-J21</f>
        <v>127</v>
      </c>
      <c r="J21" s="2">
        <v>17</v>
      </c>
      <c r="K21" s="2"/>
      <c r="L21" s="2"/>
      <c r="M21" s="22">
        <v>4</v>
      </c>
      <c r="N21" s="20">
        <v>80</v>
      </c>
      <c r="O21" s="20">
        <v>4</v>
      </c>
      <c r="P21" s="20">
        <v>64</v>
      </c>
      <c r="Q21" s="20"/>
      <c r="R21" s="1"/>
      <c r="S21" s="116"/>
      <c r="T21" s="1"/>
      <c r="U21" s="20"/>
      <c r="V21" s="1"/>
      <c r="W21" s="116"/>
      <c r="X21" s="1"/>
      <c r="Y21" s="20"/>
      <c r="Z21" s="1"/>
      <c r="AA21" s="20"/>
      <c r="AB21" s="1"/>
    </row>
    <row r="22" spans="1:31" x14ac:dyDescent="0.25">
      <c r="A22" s="147" t="s">
        <v>90</v>
      </c>
      <c r="B22" s="232"/>
      <c r="C22" s="115" t="s">
        <v>66</v>
      </c>
      <c r="D22" s="117">
        <v>6</v>
      </c>
      <c r="E22" s="117"/>
      <c r="F22" s="116"/>
      <c r="G22" s="113"/>
      <c r="H22" s="53">
        <f t="shared" si="1"/>
        <v>144</v>
      </c>
      <c r="I22" s="143">
        <f>H22-J22</f>
        <v>86</v>
      </c>
      <c r="J22" s="2">
        <v>58</v>
      </c>
      <c r="K22" s="2"/>
      <c r="L22" s="2"/>
      <c r="M22" s="22">
        <v>4</v>
      </c>
      <c r="N22" s="20">
        <v>80</v>
      </c>
      <c r="O22" s="20">
        <v>4</v>
      </c>
      <c r="P22" s="20">
        <v>64</v>
      </c>
      <c r="Q22" s="20"/>
      <c r="R22" s="1"/>
      <c r="S22" s="116"/>
      <c r="T22" s="1"/>
      <c r="U22" s="20"/>
      <c r="V22" s="1"/>
      <c r="W22" s="116"/>
      <c r="X22" s="1"/>
      <c r="Y22" s="20"/>
      <c r="Z22" s="1"/>
      <c r="AA22" s="20"/>
      <c r="AB22" s="1"/>
    </row>
    <row r="23" spans="1:31" ht="24" x14ac:dyDescent="0.25">
      <c r="A23" s="18"/>
      <c r="B23" s="25" t="s">
        <v>95</v>
      </c>
      <c r="C23" s="25"/>
      <c r="D23" s="37"/>
      <c r="E23" s="37"/>
      <c r="F23" s="18"/>
      <c r="G23" s="132"/>
      <c r="H23" s="132"/>
      <c r="I23" s="145"/>
      <c r="J23" s="17"/>
      <c r="K23" s="17"/>
      <c r="L23" s="17"/>
      <c r="M23" s="17"/>
      <c r="N23" s="18"/>
      <c r="O23" s="18"/>
      <c r="P23" s="18"/>
      <c r="Q23" s="18"/>
      <c r="R23" s="6"/>
      <c r="S23" s="18"/>
      <c r="T23" s="6"/>
      <c r="U23" s="18"/>
      <c r="V23" s="6"/>
      <c r="W23" s="18"/>
      <c r="X23" s="6"/>
      <c r="Y23" s="18"/>
      <c r="Z23" s="6"/>
      <c r="AA23" s="18"/>
      <c r="AB23" s="6"/>
    </row>
    <row r="24" spans="1:31" x14ac:dyDescent="0.25">
      <c r="A24" s="147" t="s">
        <v>91</v>
      </c>
      <c r="B24" s="231"/>
      <c r="C24" s="115" t="s">
        <v>16</v>
      </c>
      <c r="D24" s="116">
        <v>3</v>
      </c>
      <c r="E24" s="116"/>
      <c r="F24" s="116"/>
      <c r="G24" s="113"/>
      <c r="H24" s="53">
        <f t="shared" si="1"/>
        <v>72</v>
      </c>
      <c r="I24" s="146">
        <f>H24-J24</f>
        <v>46</v>
      </c>
      <c r="J24" s="2">
        <v>26</v>
      </c>
      <c r="K24" s="2"/>
      <c r="L24" s="22"/>
      <c r="M24" s="22">
        <f t="shared" ref="M24:O24" si="3">M16</f>
        <v>2</v>
      </c>
      <c r="N24" s="22">
        <f t="shared" si="3"/>
        <v>40</v>
      </c>
      <c r="O24" s="22">
        <f t="shared" si="3"/>
        <v>2</v>
      </c>
      <c r="P24" s="22">
        <v>32</v>
      </c>
      <c r="Q24" s="20"/>
      <c r="R24" s="1"/>
      <c r="S24" s="116"/>
      <c r="T24" s="1"/>
      <c r="U24" s="20"/>
      <c r="V24" s="1"/>
      <c r="W24" s="116"/>
      <c r="X24" s="1"/>
      <c r="Y24" s="20"/>
      <c r="Z24" s="1"/>
      <c r="AA24" s="20"/>
      <c r="AB24" s="1"/>
    </row>
    <row r="25" spans="1:31" x14ac:dyDescent="0.25">
      <c r="A25" s="147" t="s">
        <v>92</v>
      </c>
      <c r="B25" s="232"/>
      <c r="C25" s="115" t="s">
        <v>237</v>
      </c>
      <c r="D25" s="116">
        <v>3</v>
      </c>
      <c r="E25" s="116"/>
      <c r="F25" s="116"/>
      <c r="G25" s="113"/>
      <c r="H25" s="53">
        <f t="shared" si="1"/>
        <v>72</v>
      </c>
      <c r="I25" s="146">
        <f>H25-J25</f>
        <v>32</v>
      </c>
      <c r="J25" s="2">
        <v>40</v>
      </c>
      <c r="K25" s="2"/>
      <c r="L25" s="22"/>
      <c r="M25" s="22"/>
      <c r="N25" s="133"/>
      <c r="O25" s="20"/>
      <c r="P25" s="20"/>
      <c r="Q25" s="20">
        <v>6</v>
      </c>
      <c r="R25" s="1">
        <v>72</v>
      </c>
      <c r="S25" s="116"/>
      <c r="T25" s="1"/>
      <c r="U25" s="20"/>
      <c r="V25" s="1"/>
      <c r="W25" s="116"/>
      <c r="X25" s="1"/>
      <c r="Y25" s="20"/>
      <c r="Z25" s="1"/>
      <c r="AA25" s="20"/>
      <c r="AB25" s="1"/>
    </row>
    <row r="26" spans="1:31" ht="24" x14ac:dyDescent="0.25">
      <c r="A26" s="31" t="s">
        <v>18</v>
      </c>
      <c r="B26" s="34" t="s">
        <v>96</v>
      </c>
      <c r="C26" s="10"/>
      <c r="D26" s="33">
        <f t="shared" ref="D26:AB26" si="4">D27+D28+D29+D30+D32+D33+D34+D35+D36+D37+D38+D39+D40+D41+D31</f>
        <v>28</v>
      </c>
      <c r="E26" s="33">
        <f t="shared" si="4"/>
        <v>16</v>
      </c>
      <c r="F26" s="33">
        <f t="shared" si="4"/>
        <v>34</v>
      </c>
      <c r="G26" s="33">
        <f t="shared" si="4"/>
        <v>9</v>
      </c>
      <c r="H26" s="33">
        <f t="shared" si="4"/>
        <v>528</v>
      </c>
      <c r="I26" s="33">
        <f t="shared" si="4"/>
        <v>258</v>
      </c>
      <c r="J26" s="33">
        <f t="shared" si="4"/>
        <v>270</v>
      </c>
      <c r="K26" s="33">
        <f t="shared" si="4"/>
        <v>0</v>
      </c>
      <c r="L26" s="33">
        <f t="shared" si="4"/>
        <v>144</v>
      </c>
      <c r="M26" s="33">
        <f t="shared" si="4"/>
        <v>0</v>
      </c>
      <c r="N26" s="33">
        <f t="shared" si="4"/>
        <v>0</v>
      </c>
      <c r="O26" s="33">
        <f t="shared" si="4"/>
        <v>0</v>
      </c>
      <c r="P26" s="33">
        <f t="shared" si="4"/>
        <v>0</v>
      </c>
      <c r="Q26" s="33">
        <f t="shared" si="4"/>
        <v>6</v>
      </c>
      <c r="R26" s="33">
        <f t="shared" si="4"/>
        <v>72</v>
      </c>
      <c r="S26" s="33">
        <f t="shared" si="4"/>
        <v>4</v>
      </c>
      <c r="T26" s="33">
        <f t="shared" si="4"/>
        <v>24</v>
      </c>
      <c r="U26" s="33">
        <f t="shared" si="4"/>
        <v>10</v>
      </c>
      <c r="V26" s="33">
        <f t="shared" si="4"/>
        <v>120</v>
      </c>
      <c r="W26" s="33">
        <f t="shared" si="4"/>
        <v>12</v>
      </c>
      <c r="X26" s="33">
        <f t="shared" si="4"/>
        <v>72</v>
      </c>
      <c r="Y26" s="33">
        <f t="shared" si="4"/>
        <v>18</v>
      </c>
      <c r="Z26" s="33">
        <f t="shared" si="4"/>
        <v>144</v>
      </c>
      <c r="AA26" s="33">
        <f t="shared" si="4"/>
        <v>12</v>
      </c>
      <c r="AB26" s="33">
        <f t="shared" si="4"/>
        <v>96</v>
      </c>
    </row>
    <row r="27" spans="1:31" ht="41.25" customHeight="1" x14ac:dyDescent="0.25">
      <c r="A27" s="215" t="s">
        <v>19</v>
      </c>
      <c r="B27" s="222" t="s">
        <v>97</v>
      </c>
      <c r="C27" s="11" t="s">
        <v>205</v>
      </c>
      <c r="D27" s="116">
        <v>4</v>
      </c>
      <c r="E27" s="136">
        <v>8</v>
      </c>
      <c r="F27" s="116">
        <v>6</v>
      </c>
      <c r="G27" s="116"/>
      <c r="H27" s="4">
        <f>R27+T27+V27+X27+Z27+AB27</f>
        <v>96</v>
      </c>
      <c r="I27" s="2">
        <f>J27-H27</f>
        <v>0</v>
      </c>
      <c r="J27" s="2">
        <v>96</v>
      </c>
      <c r="K27" s="2"/>
      <c r="L27" s="2"/>
      <c r="M27" s="22"/>
      <c r="N27" s="20"/>
      <c r="O27" s="20"/>
      <c r="P27" s="20"/>
      <c r="Q27" s="20">
        <v>1</v>
      </c>
      <c r="R27" s="1">
        <v>12</v>
      </c>
      <c r="S27" s="116">
        <v>2</v>
      </c>
      <c r="T27" s="1">
        <v>12</v>
      </c>
      <c r="U27" s="20">
        <v>3</v>
      </c>
      <c r="V27" s="1">
        <v>36</v>
      </c>
      <c r="W27" s="116">
        <v>2</v>
      </c>
      <c r="X27" s="1">
        <v>12</v>
      </c>
      <c r="Y27" s="20">
        <v>1</v>
      </c>
      <c r="Z27" s="1">
        <v>8</v>
      </c>
      <c r="AA27" s="20">
        <v>2</v>
      </c>
      <c r="AB27" s="40">
        <v>16</v>
      </c>
    </row>
    <row r="28" spans="1:31" ht="44.25" customHeight="1" x14ac:dyDescent="0.25">
      <c r="A28" s="215"/>
      <c r="B28" s="237"/>
      <c r="C28" s="11" t="s">
        <v>206</v>
      </c>
      <c r="D28" s="137">
        <v>3</v>
      </c>
      <c r="E28" s="136"/>
      <c r="F28" s="116">
        <v>6</v>
      </c>
      <c r="G28" s="116"/>
      <c r="H28" s="4">
        <f t="shared" ref="H28:H41" si="5">R28+T28+V28+X28+Z28+AB28</f>
        <v>72</v>
      </c>
      <c r="I28" s="2">
        <v>38</v>
      </c>
      <c r="J28" s="2">
        <v>34</v>
      </c>
      <c r="K28" s="2"/>
      <c r="L28" s="2"/>
      <c r="M28" s="22"/>
      <c r="N28" s="20"/>
      <c r="O28" s="20"/>
      <c r="P28" s="20"/>
      <c r="Q28" s="20">
        <v>1</v>
      </c>
      <c r="R28" s="1">
        <v>12</v>
      </c>
      <c r="S28" s="116">
        <v>2</v>
      </c>
      <c r="T28" s="1">
        <v>12</v>
      </c>
      <c r="U28" s="20">
        <v>3</v>
      </c>
      <c r="V28" s="1">
        <v>36</v>
      </c>
      <c r="W28" s="116">
        <v>2</v>
      </c>
      <c r="X28" s="1">
        <v>12</v>
      </c>
      <c r="Y28" s="20"/>
      <c r="Z28" s="1"/>
      <c r="AA28" s="20"/>
      <c r="AB28" s="40"/>
    </row>
    <row r="29" spans="1:31" ht="32.25" customHeight="1" x14ac:dyDescent="0.25">
      <c r="A29" s="205" t="s">
        <v>20</v>
      </c>
      <c r="B29" s="217" t="s">
        <v>98</v>
      </c>
      <c r="C29" s="54" t="s">
        <v>207</v>
      </c>
      <c r="D29" s="137">
        <v>1</v>
      </c>
      <c r="E29" s="136"/>
      <c r="F29" s="116">
        <v>3</v>
      </c>
      <c r="G29" s="116">
        <v>1</v>
      </c>
      <c r="H29" s="4">
        <f t="shared" si="5"/>
        <v>24</v>
      </c>
      <c r="I29" s="2"/>
      <c r="J29" s="2">
        <v>24</v>
      </c>
      <c r="K29" s="2"/>
      <c r="L29" s="2"/>
      <c r="M29" s="22"/>
      <c r="N29" s="20"/>
      <c r="O29" s="20"/>
      <c r="P29" s="20"/>
      <c r="Q29" s="20">
        <v>2</v>
      </c>
      <c r="R29" s="1">
        <v>24</v>
      </c>
      <c r="S29" s="116"/>
      <c r="T29" s="1"/>
      <c r="U29" s="20"/>
      <c r="V29" s="1"/>
      <c r="W29" s="116"/>
      <c r="X29" s="1"/>
      <c r="Y29" s="20"/>
      <c r="Z29" s="1"/>
      <c r="AA29" s="20"/>
      <c r="AB29" s="40"/>
    </row>
    <row r="30" spans="1:31" ht="42" customHeight="1" x14ac:dyDescent="0.25">
      <c r="A30" s="206"/>
      <c r="B30" s="218"/>
      <c r="C30" s="54" t="s">
        <v>208</v>
      </c>
      <c r="D30" s="137">
        <v>1</v>
      </c>
      <c r="E30" s="136"/>
      <c r="F30" s="116">
        <v>3</v>
      </c>
      <c r="G30" s="116">
        <v>1</v>
      </c>
      <c r="H30" s="4">
        <f t="shared" si="5"/>
        <v>24</v>
      </c>
      <c r="I30" s="2"/>
      <c r="J30" s="2">
        <v>24</v>
      </c>
      <c r="K30" s="2"/>
      <c r="L30" s="2"/>
      <c r="M30" s="22"/>
      <c r="N30" s="20"/>
      <c r="O30" s="20"/>
      <c r="P30" s="20"/>
      <c r="Q30" s="20">
        <v>2</v>
      </c>
      <c r="R30" s="1">
        <v>24</v>
      </c>
      <c r="S30" s="116"/>
      <c r="T30" s="1"/>
      <c r="U30" s="20"/>
      <c r="V30" s="1"/>
      <c r="W30" s="116"/>
      <c r="X30" s="1"/>
      <c r="Y30" s="20"/>
      <c r="Z30" s="1"/>
      <c r="AA30" s="20"/>
      <c r="AB30" s="40"/>
    </row>
    <row r="31" spans="1:31" ht="51" x14ac:dyDescent="0.25">
      <c r="A31" s="206"/>
      <c r="B31" s="218"/>
      <c r="C31" s="185" t="s">
        <v>247</v>
      </c>
      <c r="D31" s="138">
        <v>2</v>
      </c>
      <c r="E31" s="116">
        <v>8</v>
      </c>
      <c r="F31" s="116"/>
      <c r="G31" s="116"/>
      <c r="H31" s="4">
        <f>R31+T31+V31+X31+Z31+AB31</f>
        <v>48</v>
      </c>
      <c r="I31" s="2">
        <v>12</v>
      </c>
      <c r="J31" s="2">
        <v>36</v>
      </c>
      <c r="K31" s="2"/>
      <c r="L31" s="2"/>
      <c r="M31" s="22"/>
      <c r="N31" s="20"/>
      <c r="O31" s="20"/>
      <c r="P31" s="20"/>
      <c r="Q31" s="20"/>
      <c r="R31" s="1"/>
      <c r="S31" s="116"/>
      <c r="T31" s="1"/>
      <c r="U31" s="20"/>
      <c r="V31" s="1"/>
      <c r="W31" s="116"/>
      <c r="X31" s="1"/>
      <c r="Y31" s="20">
        <v>5</v>
      </c>
      <c r="Z31" s="40">
        <v>40</v>
      </c>
      <c r="AA31" s="28">
        <v>1</v>
      </c>
      <c r="AB31" s="1">
        <v>8</v>
      </c>
    </row>
    <row r="32" spans="1:31" ht="27" customHeight="1" x14ac:dyDescent="0.25">
      <c r="A32" s="206"/>
      <c r="B32" s="218"/>
      <c r="C32" s="180" t="s">
        <v>211</v>
      </c>
      <c r="D32" s="137">
        <v>3</v>
      </c>
      <c r="E32" s="136"/>
      <c r="F32" s="116"/>
      <c r="G32" s="116"/>
      <c r="H32" s="4">
        <f t="shared" si="5"/>
        <v>0</v>
      </c>
      <c r="I32" s="2"/>
      <c r="J32" s="2"/>
      <c r="K32" s="2"/>
      <c r="L32" s="57">
        <v>72</v>
      </c>
      <c r="M32" s="22"/>
      <c r="N32" s="20"/>
      <c r="O32" s="20"/>
      <c r="P32" s="20"/>
      <c r="Q32" s="20"/>
      <c r="R32" s="1"/>
      <c r="S32" s="116"/>
      <c r="T32" s="1"/>
      <c r="U32" s="20"/>
      <c r="V32" s="1"/>
      <c r="W32" s="116"/>
      <c r="X32" s="1"/>
      <c r="Y32" s="20"/>
      <c r="Z32" s="1"/>
      <c r="AA32" s="20"/>
      <c r="AB32" s="40"/>
      <c r="AE32" s="109"/>
    </row>
    <row r="33" spans="1:31" ht="39.75" customHeight="1" x14ac:dyDescent="0.25">
      <c r="A33" s="219"/>
      <c r="B33" s="236"/>
      <c r="C33" s="179" t="s">
        <v>212</v>
      </c>
      <c r="D33" s="137">
        <v>3</v>
      </c>
      <c r="E33" s="136"/>
      <c r="F33" s="116"/>
      <c r="G33" s="116"/>
      <c r="H33" s="4">
        <f t="shared" si="5"/>
        <v>0</v>
      </c>
      <c r="I33" s="2"/>
      <c r="J33" s="2"/>
      <c r="K33" s="2"/>
      <c r="L33" s="57">
        <v>72</v>
      </c>
      <c r="M33" s="22"/>
      <c r="N33" s="20"/>
      <c r="O33" s="20"/>
      <c r="P33" s="20"/>
      <c r="Q33" s="20"/>
      <c r="R33" s="1"/>
      <c r="S33" s="116"/>
      <c r="T33" s="1"/>
      <c r="U33" s="20"/>
      <c r="V33" s="1"/>
      <c r="W33" s="116"/>
      <c r="X33" s="1"/>
      <c r="Y33" s="20"/>
      <c r="Z33" s="1"/>
      <c r="AA33" s="20"/>
      <c r="AB33" s="40"/>
      <c r="AE33" s="109"/>
    </row>
    <row r="34" spans="1:31" ht="48" x14ac:dyDescent="0.25">
      <c r="A34" s="205" t="s">
        <v>21</v>
      </c>
      <c r="B34" s="217" t="s">
        <v>99</v>
      </c>
      <c r="C34" s="182" t="s">
        <v>248</v>
      </c>
      <c r="D34" s="137">
        <v>1</v>
      </c>
      <c r="E34" s="136"/>
      <c r="F34" s="116"/>
      <c r="G34" s="116">
        <v>1</v>
      </c>
      <c r="H34" s="4">
        <f t="shared" si="5"/>
        <v>24</v>
      </c>
      <c r="I34" s="2">
        <v>24</v>
      </c>
      <c r="J34" s="2"/>
      <c r="K34" s="2"/>
      <c r="L34" s="2"/>
      <c r="M34" s="22"/>
      <c r="N34" s="20"/>
      <c r="O34" s="20"/>
      <c r="P34" s="20"/>
      <c r="Q34" s="20"/>
      <c r="R34" s="1"/>
      <c r="S34" s="116"/>
      <c r="T34" s="1"/>
      <c r="U34" s="20"/>
      <c r="V34" s="1"/>
      <c r="W34" s="116">
        <v>4</v>
      </c>
      <c r="X34" s="1">
        <v>24</v>
      </c>
      <c r="Y34" s="20"/>
      <c r="Z34" s="1"/>
      <c r="AA34" s="20"/>
      <c r="AB34" s="40"/>
    </row>
    <row r="35" spans="1:31" ht="31.5" customHeight="1" x14ac:dyDescent="0.25">
      <c r="A35" s="206"/>
      <c r="B35" s="218"/>
      <c r="C35" s="108" t="s">
        <v>213</v>
      </c>
      <c r="D35" s="137">
        <v>1</v>
      </c>
      <c r="E35" s="136"/>
      <c r="F35" s="116"/>
      <c r="G35" s="116"/>
      <c r="H35" s="4">
        <f t="shared" si="5"/>
        <v>24</v>
      </c>
      <c r="I35" s="2">
        <v>24</v>
      </c>
      <c r="J35" s="2"/>
      <c r="K35" s="2"/>
      <c r="L35" s="2"/>
      <c r="M35" s="22"/>
      <c r="N35" s="20"/>
      <c r="O35" s="20"/>
      <c r="P35" s="20"/>
      <c r="Q35" s="20"/>
      <c r="R35" s="1"/>
      <c r="S35" s="116"/>
      <c r="T35" s="1"/>
      <c r="U35" s="20"/>
      <c r="V35" s="1"/>
      <c r="W35" s="116"/>
      <c r="X35" s="1"/>
      <c r="Y35" s="20"/>
      <c r="Z35" s="1"/>
      <c r="AA35" s="20">
        <v>3</v>
      </c>
      <c r="AB35" s="40">
        <v>24</v>
      </c>
    </row>
    <row r="36" spans="1:31" ht="27" customHeight="1" x14ac:dyDescent="0.25">
      <c r="A36" s="205" t="s">
        <v>23</v>
      </c>
      <c r="B36" s="222" t="s">
        <v>100</v>
      </c>
      <c r="C36" s="54" t="s">
        <v>214</v>
      </c>
      <c r="D36" s="137">
        <v>1</v>
      </c>
      <c r="E36" s="136"/>
      <c r="F36" s="116"/>
      <c r="G36" s="116">
        <v>1</v>
      </c>
      <c r="H36" s="4">
        <f t="shared" si="5"/>
        <v>24</v>
      </c>
      <c r="I36" s="2">
        <v>24</v>
      </c>
      <c r="J36" s="2"/>
      <c r="K36" s="2"/>
      <c r="L36" s="2"/>
      <c r="M36" s="22"/>
      <c r="N36" s="20"/>
      <c r="O36" s="20"/>
      <c r="P36" s="20"/>
      <c r="Q36" s="20"/>
      <c r="R36" s="1"/>
      <c r="S36" s="116"/>
      <c r="T36" s="1"/>
      <c r="U36" s="20"/>
      <c r="V36" s="1"/>
      <c r="W36" s="116"/>
      <c r="X36" s="1"/>
      <c r="Y36" s="20">
        <v>3</v>
      </c>
      <c r="Z36" s="1">
        <v>24</v>
      </c>
      <c r="AA36" s="20"/>
      <c r="AB36" s="40"/>
    </row>
    <row r="37" spans="1:31" ht="39" customHeight="1" x14ac:dyDescent="0.25">
      <c r="A37" s="206"/>
      <c r="B37" s="223"/>
      <c r="C37" s="54" t="s">
        <v>215</v>
      </c>
      <c r="D37" s="137">
        <v>1</v>
      </c>
      <c r="E37" s="136"/>
      <c r="F37" s="116"/>
      <c r="G37" s="116">
        <v>1</v>
      </c>
      <c r="H37" s="4">
        <f t="shared" si="5"/>
        <v>24</v>
      </c>
      <c r="I37" s="2">
        <v>48</v>
      </c>
      <c r="J37" s="2"/>
      <c r="K37" s="2"/>
      <c r="L37" s="2"/>
      <c r="M37" s="22"/>
      <c r="N37" s="20"/>
      <c r="O37" s="20"/>
      <c r="P37" s="20"/>
      <c r="Q37" s="20"/>
      <c r="R37" s="1"/>
      <c r="S37" s="116"/>
      <c r="T37" s="1"/>
      <c r="U37" s="20">
        <v>2</v>
      </c>
      <c r="V37" s="175">
        <v>24</v>
      </c>
      <c r="W37" s="116"/>
      <c r="X37" s="1"/>
      <c r="Y37" s="20"/>
      <c r="Z37" s="1"/>
      <c r="AA37" s="20"/>
      <c r="AB37" s="40"/>
    </row>
    <row r="38" spans="1:31" ht="29.25" customHeight="1" x14ac:dyDescent="0.25">
      <c r="A38" s="206"/>
      <c r="B38" s="223"/>
      <c r="C38" s="107" t="s">
        <v>216</v>
      </c>
      <c r="D38" s="137">
        <v>2</v>
      </c>
      <c r="E38" s="136"/>
      <c r="F38" s="116"/>
      <c r="G38" s="116">
        <v>1</v>
      </c>
      <c r="H38" s="4">
        <f t="shared" si="5"/>
        <v>48</v>
      </c>
      <c r="I38" s="2">
        <v>48</v>
      </c>
      <c r="J38" s="2"/>
      <c r="K38" s="2"/>
      <c r="L38" s="2"/>
      <c r="M38" s="22"/>
      <c r="N38" s="20"/>
      <c r="O38" s="20"/>
      <c r="P38" s="20"/>
      <c r="Q38" s="20"/>
      <c r="R38" s="1"/>
      <c r="S38" s="116"/>
      <c r="T38" s="1"/>
      <c r="U38" s="20"/>
      <c r="V38" s="1"/>
      <c r="W38" s="116"/>
      <c r="X38" s="1"/>
      <c r="Y38" s="20">
        <v>6</v>
      </c>
      <c r="Z38" s="1">
        <v>48</v>
      </c>
      <c r="AA38" s="20"/>
      <c r="AB38" s="40"/>
    </row>
    <row r="39" spans="1:31" ht="29.25" customHeight="1" x14ac:dyDescent="0.25">
      <c r="A39" s="206"/>
      <c r="B39" s="223"/>
      <c r="C39" s="109" t="s">
        <v>217</v>
      </c>
      <c r="D39" s="137">
        <v>1</v>
      </c>
      <c r="E39" s="136"/>
      <c r="F39" s="116"/>
      <c r="G39" s="116">
        <v>1</v>
      </c>
      <c r="H39" s="4">
        <f>R39+T39+V39+X39+Z39+AB39</f>
        <v>24</v>
      </c>
      <c r="I39" s="2">
        <v>24</v>
      </c>
      <c r="J39" s="2"/>
      <c r="K39" s="2"/>
      <c r="L39" s="2"/>
      <c r="M39" s="22"/>
      <c r="N39" s="20"/>
      <c r="O39" s="20"/>
      <c r="P39" s="20"/>
      <c r="Q39" s="20"/>
      <c r="R39" s="1"/>
      <c r="S39" s="116"/>
      <c r="T39" s="1"/>
      <c r="U39" s="20"/>
      <c r="V39" s="1"/>
      <c r="W39" s="116"/>
      <c r="X39" s="1"/>
      <c r="Y39" s="20">
        <v>3</v>
      </c>
      <c r="Z39" s="1">
        <v>24</v>
      </c>
      <c r="AA39" s="20"/>
      <c r="AB39" s="40"/>
    </row>
    <row r="40" spans="1:31" ht="55.5" customHeight="1" x14ac:dyDescent="0.25">
      <c r="A40" s="205" t="s">
        <v>26</v>
      </c>
      <c r="B40" s="220" t="s">
        <v>204</v>
      </c>
      <c r="C40" s="177" t="s">
        <v>218</v>
      </c>
      <c r="D40" s="138">
        <v>2</v>
      </c>
      <c r="E40" s="116"/>
      <c r="F40" s="116">
        <v>8</v>
      </c>
      <c r="G40" s="116">
        <v>1</v>
      </c>
      <c r="H40" s="4">
        <f t="shared" si="5"/>
        <v>48</v>
      </c>
      <c r="I40" s="2">
        <v>8</v>
      </c>
      <c r="J40" s="2">
        <v>16</v>
      </c>
      <c r="K40" s="2"/>
      <c r="L40" s="2"/>
      <c r="M40" s="22"/>
      <c r="N40" s="20"/>
      <c r="O40" s="20"/>
      <c r="P40" s="20"/>
      <c r="Q40" s="20"/>
      <c r="R40" s="1"/>
      <c r="S40" s="116"/>
      <c r="T40" s="1"/>
      <c r="U40" s="20">
        <v>2</v>
      </c>
      <c r="V40" s="175">
        <v>24</v>
      </c>
      <c r="W40" s="116">
        <v>4</v>
      </c>
      <c r="X40" s="175">
        <v>24</v>
      </c>
      <c r="Y40" s="133"/>
      <c r="Z40" s="134"/>
      <c r="AA40" s="28"/>
      <c r="AB40" s="1"/>
      <c r="AD40" s="170"/>
    </row>
    <row r="41" spans="1:31" ht="63" customHeight="1" x14ac:dyDescent="0.25">
      <c r="A41" s="219"/>
      <c r="B41" s="221"/>
      <c r="C41" s="177" t="s">
        <v>219</v>
      </c>
      <c r="D41" s="138">
        <v>2</v>
      </c>
      <c r="E41" s="116"/>
      <c r="F41" s="116">
        <v>8</v>
      </c>
      <c r="G41" s="116">
        <v>1</v>
      </c>
      <c r="H41" s="4">
        <f t="shared" si="5"/>
        <v>48</v>
      </c>
      <c r="I41" s="2">
        <v>8</v>
      </c>
      <c r="J41" s="2">
        <v>40</v>
      </c>
      <c r="K41" s="2"/>
      <c r="L41" s="2"/>
      <c r="M41" s="22"/>
      <c r="N41" s="20"/>
      <c r="O41" s="20"/>
      <c r="P41" s="20"/>
      <c r="Q41" s="20"/>
      <c r="R41" s="1"/>
      <c r="S41" s="116"/>
      <c r="T41" s="1"/>
      <c r="U41" s="20"/>
      <c r="V41" s="1"/>
      <c r="W41" s="116"/>
      <c r="X41" s="1"/>
      <c r="Y41" s="133"/>
      <c r="Z41" s="134"/>
      <c r="AA41" s="28">
        <v>6</v>
      </c>
      <c r="AB41" s="1">
        <v>48</v>
      </c>
    </row>
    <row r="42" spans="1:31" ht="20.25" customHeight="1" x14ac:dyDescent="0.25">
      <c r="A42" s="116"/>
      <c r="B42" s="139"/>
      <c r="C42" s="11"/>
      <c r="D42" s="233" t="s">
        <v>103</v>
      </c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5"/>
    </row>
    <row r="43" spans="1:31" ht="23.25" customHeight="1" x14ac:dyDescent="0.25">
      <c r="A43" s="9" t="s">
        <v>101</v>
      </c>
      <c r="B43" s="9" t="s">
        <v>102</v>
      </c>
      <c r="C43" s="10"/>
      <c r="D43" s="140">
        <f t="shared" ref="D43:AB43" si="6">D44+D45+D46+D47+D48+D49+D50+D51+D52+D53+D54+D55+D56+D57+D58+D59+D63+D60+D61+D62+D64+D65+D66+D67+D68+D69+D70+D71</f>
        <v>143</v>
      </c>
      <c r="E43" s="140">
        <f t="shared" si="6"/>
        <v>51</v>
      </c>
      <c r="F43" s="140">
        <f t="shared" si="6"/>
        <v>81</v>
      </c>
      <c r="G43" s="140">
        <f t="shared" si="6"/>
        <v>18</v>
      </c>
      <c r="H43" s="140">
        <f t="shared" si="6"/>
        <v>1272</v>
      </c>
      <c r="I43" s="140">
        <f t="shared" si="6"/>
        <v>606</v>
      </c>
      <c r="J43" s="140">
        <f t="shared" si="6"/>
        <v>594</v>
      </c>
      <c r="K43" s="140">
        <f t="shared" si="6"/>
        <v>60</v>
      </c>
      <c r="L43" s="140">
        <f t="shared" si="6"/>
        <v>2160</v>
      </c>
      <c r="M43" s="140">
        <f t="shared" si="6"/>
        <v>0</v>
      </c>
      <c r="N43" s="140">
        <f t="shared" si="6"/>
        <v>0</v>
      </c>
      <c r="O43" s="140">
        <f t="shared" si="6"/>
        <v>0</v>
      </c>
      <c r="P43" s="140">
        <f t="shared" si="6"/>
        <v>0</v>
      </c>
      <c r="Q43" s="140">
        <f t="shared" si="6"/>
        <v>24</v>
      </c>
      <c r="R43" s="140">
        <f t="shared" si="6"/>
        <v>288</v>
      </c>
      <c r="S43" s="140">
        <f t="shared" si="6"/>
        <v>32</v>
      </c>
      <c r="T43" s="140">
        <f t="shared" si="6"/>
        <v>192</v>
      </c>
      <c r="U43" s="140">
        <f t="shared" si="6"/>
        <v>26</v>
      </c>
      <c r="V43" s="140">
        <f t="shared" si="6"/>
        <v>312</v>
      </c>
      <c r="W43" s="140">
        <f t="shared" si="6"/>
        <v>24</v>
      </c>
      <c r="X43" s="140">
        <f t="shared" si="6"/>
        <v>144</v>
      </c>
      <c r="Y43" s="140">
        <f t="shared" si="6"/>
        <v>18</v>
      </c>
      <c r="Z43" s="140">
        <f t="shared" si="6"/>
        <v>144</v>
      </c>
      <c r="AA43" s="140">
        <f t="shared" si="6"/>
        <v>24</v>
      </c>
      <c r="AB43" s="140">
        <f t="shared" si="6"/>
        <v>192</v>
      </c>
    </row>
    <row r="44" spans="1:31" ht="27.75" customHeight="1" x14ac:dyDescent="0.25">
      <c r="A44" s="215" t="s">
        <v>105</v>
      </c>
      <c r="B44" s="216" t="s">
        <v>104</v>
      </c>
      <c r="C44" s="110" t="s">
        <v>220</v>
      </c>
      <c r="D44" s="141">
        <v>4</v>
      </c>
      <c r="E44" s="30">
        <v>7</v>
      </c>
      <c r="F44" s="30">
        <v>6</v>
      </c>
      <c r="G44" s="30">
        <v>2</v>
      </c>
      <c r="H44" s="4">
        <f>R44+T44+V44+X44+Z44+AB44</f>
        <v>96</v>
      </c>
      <c r="I44" s="2">
        <v>60</v>
      </c>
      <c r="J44" s="2">
        <v>36</v>
      </c>
      <c r="K44" s="106">
        <v>20</v>
      </c>
      <c r="L44" s="2"/>
      <c r="M44" s="22"/>
      <c r="N44" s="28"/>
      <c r="O44" s="28"/>
      <c r="P44" s="28"/>
      <c r="Q44" s="28">
        <v>2</v>
      </c>
      <c r="R44" s="40">
        <v>24</v>
      </c>
      <c r="S44" s="8">
        <v>4</v>
      </c>
      <c r="T44" s="40">
        <v>24</v>
      </c>
      <c r="U44" s="28">
        <v>1</v>
      </c>
      <c r="V44" s="1">
        <v>12</v>
      </c>
      <c r="W44" s="116">
        <v>2</v>
      </c>
      <c r="X44" s="1">
        <v>12</v>
      </c>
      <c r="Y44" s="20">
        <v>3</v>
      </c>
      <c r="Z44" s="39">
        <v>24</v>
      </c>
      <c r="AA44" s="29"/>
      <c r="AB44" s="40"/>
    </row>
    <row r="45" spans="1:31" ht="54" customHeight="1" x14ac:dyDescent="0.25">
      <c r="A45" s="215"/>
      <c r="B45" s="216"/>
      <c r="C45" s="187" t="s">
        <v>221</v>
      </c>
      <c r="D45" s="141">
        <v>3</v>
      </c>
      <c r="E45" s="30">
        <v>6</v>
      </c>
      <c r="F45" s="30"/>
      <c r="G45" s="30">
        <v>1</v>
      </c>
      <c r="H45" s="4">
        <f t="shared" ref="H45:H67" si="7">R45+T45+V45+X45+Z45+AB45</f>
        <v>72</v>
      </c>
      <c r="I45" s="2">
        <v>80</v>
      </c>
      <c r="J45" s="2">
        <v>16</v>
      </c>
      <c r="K45" s="2"/>
      <c r="L45" s="2"/>
      <c r="M45" s="22"/>
      <c r="N45" s="28"/>
      <c r="O45" s="28"/>
      <c r="P45" s="28"/>
      <c r="Q45" s="174">
        <v>1</v>
      </c>
      <c r="R45" s="134">
        <v>12</v>
      </c>
      <c r="S45" s="8">
        <v>1</v>
      </c>
      <c r="T45" s="40">
        <v>6</v>
      </c>
      <c r="U45" s="28">
        <v>2</v>
      </c>
      <c r="V45" s="1">
        <v>24</v>
      </c>
      <c r="W45" s="116">
        <v>1</v>
      </c>
      <c r="X45" s="175">
        <v>6</v>
      </c>
      <c r="Y45" s="133">
        <v>3</v>
      </c>
      <c r="Z45" s="172">
        <v>24</v>
      </c>
      <c r="AA45" s="173"/>
      <c r="AB45" s="134"/>
    </row>
    <row r="46" spans="1:31" ht="41.25" customHeight="1" x14ac:dyDescent="0.25">
      <c r="A46" s="215"/>
      <c r="B46" s="216"/>
      <c r="C46" s="178" t="s">
        <v>222</v>
      </c>
      <c r="D46" s="141">
        <v>13.5</v>
      </c>
      <c r="E46" s="30"/>
      <c r="F46" s="30"/>
      <c r="G46" s="30"/>
      <c r="H46" s="4"/>
      <c r="I46" s="2"/>
      <c r="J46" s="2"/>
      <c r="K46" s="2"/>
      <c r="L46" s="57">
        <v>324</v>
      </c>
      <c r="M46" s="22"/>
      <c r="N46" s="28"/>
      <c r="O46" s="28"/>
      <c r="P46" s="28"/>
      <c r="Q46" s="28"/>
      <c r="R46" s="40"/>
      <c r="S46" s="8"/>
      <c r="T46" s="40"/>
      <c r="U46" s="28"/>
      <c r="V46" s="1"/>
      <c r="W46" s="116"/>
      <c r="X46" s="1"/>
      <c r="Y46" s="20"/>
      <c r="Z46" s="39"/>
      <c r="AA46" s="29"/>
      <c r="AB46" s="40"/>
    </row>
    <row r="47" spans="1:31" ht="18.75" customHeight="1" x14ac:dyDescent="0.25">
      <c r="A47" s="215"/>
      <c r="B47" s="216"/>
      <c r="C47" s="179" t="s">
        <v>223</v>
      </c>
      <c r="D47" s="141">
        <v>37.5</v>
      </c>
      <c r="E47" s="30"/>
      <c r="F47" s="30"/>
      <c r="G47" s="30"/>
      <c r="H47" s="4"/>
      <c r="I47" s="2"/>
      <c r="J47" s="2"/>
      <c r="K47" s="2"/>
      <c r="L47" s="57">
        <v>900</v>
      </c>
      <c r="M47" s="22"/>
      <c r="N47" s="28"/>
      <c r="O47" s="28"/>
      <c r="P47" s="28"/>
      <c r="Q47" s="28"/>
      <c r="R47" s="40"/>
      <c r="S47" s="8"/>
      <c r="T47" s="40"/>
      <c r="U47" s="28"/>
      <c r="V47" s="1"/>
      <c r="W47" s="116"/>
      <c r="X47" s="1"/>
      <c r="Y47" s="20"/>
      <c r="Z47" s="39"/>
      <c r="AA47" s="29"/>
      <c r="AB47" s="40"/>
    </row>
    <row r="48" spans="1:31" ht="52.5" customHeight="1" x14ac:dyDescent="0.25">
      <c r="A48" s="205" t="s">
        <v>106</v>
      </c>
      <c r="B48" s="209" t="s">
        <v>107</v>
      </c>
      <c r="C48" s="110" t="s">
        <v>209</v>
      </c>
      <c r="D48" s="141">
        <v>2</v>
      </c>
      <c r="E48" s="114"/>
      <c r="F48" s="30"/>
      <c r="G48" s="30">
        <v>1</v>
      </c>
      <c r="H48" s="4">
        <f t="shared" si="7"/>
        <v>48</v>
      </c>
      <c r="I48" s="2">
        <v>14</v>
      </c>
      <c r="J48" s="2">
        <v>34</v>
      </c>
      <c r="K48" s="2"/>
      <c r="L48" s="2"/>
      <c r="M48" s="22"/>
      <c r="N48" s="29"/>
      <c r="O48" s="29"/>
      <c r="P48" s="29"/>
      <c r="Q48" s="29">
        <v>4</v>
      </c>
      <c r="R48" s="39">
        <v>48</v>
      </c>
      <c r="S48" s="30"/>
      <c r="T48" s="39"/>
      <c r="U48" s="29"/>
      <c r="V48" s="1"/>
      <c r="W48" s="116"/>
      <c r="X48" s="1"/>
      <c r="Y48" s="20"/>
      <c r="Z48" s="1"/>
      <c r="AA48" s="20"/>
      <c r="AB48" s="40"/>
    </row>
    <row r="49" spans="1:173" ht="51" customHeight="1" x14ac:dyDescent="0.25">
      <c r="A49" s="206"/>
      <c r="B49" s="210"/>
      <c r="C49" s="110" t="s">
        <v>224</v>
      </c>
      <c r="D49" s="141">
        <v>1</v>
      </c>
      <c r="E49" s="114"/>
      <c r="F49" s="30">
        <v>8</v>
      </c>
      <c r="G49" s="30"/>
      <c r="H49" s="4">
        <f t="shared" si="7"/>
        <v>24</v>
      </c>
      <c r="I49" s="4">
        <v>12</v>
      </c>
      <c r="J49" s="4">
        <v>12</v>
      </c>
      <c r="K49" s="4"/>
      <c r="L49" s="4"/>
      <c r="M49" s="21"/>
      <c r="N49" s="28"/>
      <c r="O49" s="28"/>
      <c r="P49" s="28"/>
      <c r="Q49" s="28"/>
      <c r="R49" s="40"/>
      <c r="S49" s="8"/>
      <c r="T49" s="40"/>
      <c r="U49" s="28"/>
      <c r="V49" s="40"/>
      <c r="W49" s="8"/>
      <c r="X49" s="40"/>
      <c r="Y49" s="28"/>
      <c r="Z49" s="40"/>
      <c r="AA49" s="28">
        <v>3</v>
      </c>
      <c r="AB49" s="40">
        <v>24</v>
      </c>
    </row>
    <row r="50" spans="1:173" ht="87.75" customHeight="1" x14ac:dyDescent="0.25">
      <c r="A50" s="206"/>
      <c r="B50" s="210"/>
      <c r="C50" s="110" t="s">
        <v>225</v>
      </c>
      <c r="D50" s="141">
        <v>4</v>
      </c>
      <c r="E50" s="114">
        <v>7</v>
      </c>
      <c r="F50" s="30">
        <v>5</v>
      </c>
      <c r="G50" s="30"/>
      <c r="H50" s="4">
        <f t="shared" si="7"/>
        <v>96</v>
      </c>
      <c r="I50" s="2">
        <v>40</v>
      </c>
      <c r="J50" s="2">
        <v>56</v>
      </c>
      <c r="K50" s="2"/>
      <c r="L50" s="2"/>
      <c r="M50" s="22"/>
      <c r="N50" s="29"/>
      <c r="O50" s="29"/>
      <c r="P50" s="29"/>
      <c r="Q50" s="174">
        <v>3</v>
      </c>
      <c r="R50" s="134">
        <v>36</v>
      </c>
      <c r="S50" s="8">
        <v>4</v>
      </c>
      <c r="T50" s="40">
        <v>24</v>
      </c>
      <c r="U50" s="28">
        <v>2</v>
      </c>
      <c r="V50" s="1">
        <v>24</v>
      </c>
      <c r="W50" s="116">
        <v>2</v>
      </c>
      <c r="X50" s="1">
        <v>12</v>
      </c>
      <c r="Y50" s="20"/>
      <c r="Z50" s="39"/>
      <c r="AA50" s="20"/>
      <c r="AB50" s="40"/>
      <c r="AE50" s="171"/>
    </row>
    <row r="51" spans="1:173" ht="39" customHeight="1" x14ac:dyDescent="0.25">
      <c r="A51" s="206"/>
      <c r="B51" s="210"/>
      <c r="C51" s="188" t="s">
        <v>210</v>
      </c>
      <c r="D51" s="114">
        <v>4</v>
      </c>
      <c r="E51" s="30">
        <v>8</v>
      </c>
      <c r="F51" s="30">
        <v>6</v>
      </c>
      <c r="G51" s="30">
        <v>1</v>
      </c>
      <c r="H51" s="4">
        <f t="shared" si="7"/>
        <v>96</v>
      </c>
      <c r="I51" s="2">
        <v>56</v>
      </c>
      <c r="J51" s="2">
        <v>40</v>
      </c>
      <c r="K51" s="2"/>
      <c r="L51" s="2"/>
      <c r="M51" s="22"/>
      <c r="N51" s="28"/>
      <c r="O51" s="28"/>
      <c r="P51" s="28"/>
      <c r="Q51" s="28"/>
      <c r="R51" s="40"/>
      <c r="S51" s="8"/>
      <c r="T51" s="40"/>
      <c r="U51" s="28">
        <v>1</v>
      </c>
      <c r="V51" s="1">
        <v>12</v>
      </c>
      <c r="W51" s="116">
        <v>2</v>
      </c>
      <c r="X51" s="1">
        <v>12</v>
      </c>
      <c r="Y51" s="20">
        <v>4</v>
      </c>
      <c r="Z51" s="39">
        <v>32</v>
      </c>
      <c r="AA51" s="29">
        <v>5</v>
      </c>
      <c r="AB51" s="40">
        <v>40</v>
      </c>
    </row>
    <row r="52" spans="1:173" ht="41.25" customHeight="1" x14ac:dyDescent="0.25">
      <c r="A52" s="206"/>
      <c r="B52" s="210"/>
      <c r="C52" s="178" t="s">
        <v>226</v>
      </c>
      <c r="D52" s="114">
        <v>3</v>
      </c>
      <c r="E52" s="30"/>
      <c r="F52" s="30"/>
      <c r="G52" s="30"/>
      <c r="H52" s="4"/>
      <c r="I52" s="2"/>
      <c r="J52" s="2"/>
      <c r="K52" s="2"/>
      <c r="L52" s="57">
        <v>72</v>
      </c>
      <c r="M52" s="22"/>
      <c r="N52" s="28"/>
      <c r="O52" s="28"/>
      <c r="P52" s="28"/>
      <c r="Q52" s="28"/>
      <c r="R52" s="40"/>
      <c r="S52" s="8"/>
      <c r="T52" s="40"/>
      <c r="U52" s="28"/>
      <c r="V52" s="1"/>
      <c r="W52" s="116"/>
      <c r="X52" s="1"/>
      <c r="Y52" s="20"/>
      <c r="Z52" s="39"/>
      <c r="AA52" s="29"/>
      <c r="AB52" s="40"/>
    </row>
    <row r="53" spans="1:173" ht="54" customHeight="1" x14ac:dyDescent="0.25">
      <c r="A53" s="206"/>
      <c r="B53" s="210"/>
      <c r="C53" s="178" t="s">
        <v>227</v>
      </c>
      <c r="D53" s="114">
        <v>3</v>
      </c>
      <c r="E53" s="30"/>
      <c r="F53" s="30"/>
      <c r="G53" s="30"/>
      <c r="H53" s="4"/>
      <c r="I53" s="2"/>
      <c r="J53" s="2"/>
      <c r="K53" s="2"/>
      <c r="L53" s="57">
        <v>72</v>
      </c>
      <c r="M53" s="22"/>
      <c r="N53" s="28"/>
      <c r="O53" s="28"/>
      <c r="P53" s="28"/>
      <c r="Q53" s="28"/>
      <c r="R53" s="40"/>
      <c r="S53" s="8"/>
      <c r="T53" s="40"/>
      <c r="U53" s="28"/>
      <c r="V53" s="1"/>
      <c r="W53" s="116"/>
      <c r="X53" s="1"/>
      <c r="Y53" s="20"/>
      <c r="Z53" s="39"/>
      <c r="AA53" s="29"/>
      <c r="AB53" s="40"/>
    </row>
    <row r="54" spans="1:173" ht="65.25" customHeight="1" x14ac:dyDescent="0.25">
      <c r="A54" s="205" t="s">
        <v>108</v>
      </c>
      <c r="B54" s="209" t="s">
        <v>241</v>
      </c>
      <c r="C54" s="183" t="s">
        <v>249</v>
      </c>
      <c r="D54" s="114">
        <v>8</v>
      </c>
      <c r="E54" s="30">
        <v>8</v>
      </c>
      <c r="F54" s="30">
        <v>6</v>
      </c>
      <c r="G54" s="30">
        <v>2</v>
      </c>
      <c r="H54" s="4">
        <f t="shared" si="7"/>
        <v>192</v>
      </c>
      <c r="I54" s="2">
        <v>16</v>
      </c>
      <c r="J54" s="2">
        <v>176</v>
      </c>
      <c r="K54" s="106">
        <v>20</v>
      </c>
      <c r="L54" s="2"/>
      <c r="M54" s="22"/>
      <c r="N54" s="28"/>
      <c r="O54" s="28"/>
      <c r="P54" s="28"/>
      <c r="Q54" s="28">
        <v>2</v>
      </c>
      <c r="R54" s="40">
        <v>24</v>
      </c>
      <c r="S54" s="8">
        <v>4</v>
      </c>
      <c r="T54" s="40">
        <v>24</v>
      </c>
      <c r="U54" s="28">
        <v>4</v>
      </c>
      <c r="V54" s="1">
        <v>48</v>
      </c>
      <c r="W54" s="116">
        <v>8</v>
      </c>
      <c r="X54" s="1">
        <v>48</v>
      </c>
      <c r="Y54" s="20">
        <v>3</v>
      </c>
      <c r="Z54" s="39">
        <v>24</v>
      </c>
      <c r="AA54" s="29">
        <v>3</v>
      </c>
      <c r="AB54" s="40">
        <v>24</v>
      </c>
    </row>
    <row r="55" spans="1:173" ht="54" customHeight="1" x14ac:dyDescent="0.25">
      <c r="A55" s="206"/>
      <c r="B55" s="210"/>
      <c r="C55" s="109" t="s">
        <v>228</v>
      </c>
      <c r="D55" s="114">
        <v>3</v>
      </c>
      <c r="E55" s="30"/>
      <c r="F55" s="30">
        <v>6</v>
      </c>
      <c r="G55" s="30">
        <v>1</v>
      </c>
      <c r="H55" s="4">
        <f t="shared" si="7"/>
        <v>72</v>
      </c>
      <c r="I55" s="2">
        <v>32</v>
      </c>
      <c r="J55" s="2">
        <v>40</v>
      </c>
      <c r="K55" s="2"/>
      <c r="L55" s="2"/>
      <c r="M55" s="22"/>
      <c r="N55" s="28"/>
      <c r="O55" s="28"/>
      <c r="P55" s="28"/>
      <c r="Q55" s="28"/>
      <c r="R55" s="40"/>
      <c r="S55" s="8">
        <v>5</v>
      </c>
      <c r="T55" s="40">
        <v>30</v>
      </c>
      <c r="U55" s="28">
        <v>3</v>
      </c>
      <c r="V55" s="1">
        <v>36</v>
      </c>
      <c r="W55" s="116">
        <v>1</v>
      </c>
      <c r="X55" s="1">
        <v>6</v>
      </c>
      <c r="Y55" s="20"/>
      <c r="Z55" s="39"/>
      <c r="AA55" s="29"/>
      <c r="AB55" s="40"/>
    </row>
    <row r="56" spans="1:173" ht="66" customHeight="1" x14ac:dyDescent="0.25">
      <c r="A56" s="206"/>
      <c r="B56" s="210"/>
      <c r="C56" s="184" t="s">
        <v>229</v>
      </c>
      <c r="D56" s="114">
        <v>8</v>
      </c>
      <c r="E56" s="30">
        <v>8</v>
      </c>
      <c r="F56" s="30">
        <v>6</v>
      </c>
      <c r="G56" s="30">
        <v>2</v>
      </c>
      <c r="H56" s="4">
        <f t="shared" si="7"/>
        <v>192</v>
      </c>
      <c r="I56" s="2">
        <v>112</v>
      </c>
      <c r="J56" s="2">
        <v>80</v>
      </c>
      <c r="K56" s="106">
        <v>20</v>
      </c>
      <c r="L56" s="106"/>
      <c r="M56" s="22"/>
      <c r="N56" s="28"/>
      <c r="O56" s="28"/>
      <c r="P56" s="28"/>
      <c r="Q56" s="28">
        <v>6</v>
      </c>
      <c r="R56" s="40">
        <v>72</v>
      </c>
      <c r="S56" s="8">
        <v>4</v>
      </c>
      <c r="T56" s="40">
        <v>24</v>
      </c>
      <c r="U56" s="28">
        <v>3</v>
      </c>
      <c r="V56" s="1">
        <v>36</v>
      </c>
      <c r="W56" s="116">
        <v>2</v>
      </c>
      <c r="X56" s="1">
        <v>12</v>
      </c>
      <c r="Y56" s="20">
        <v>3</v>
      </c>
      <c r="Z56" s="39">
        <v>24</v>
      </c>
      <c r="AA56" s="29">
        <v>3</v>
      </c>
      <c r="AB56" s="40">
        <v>24</v>
      </c>
    </row>
    <row r="57" spans="1:173" s="50" customFormat="1" ht="37.5" customHeight="1" x14ac:dyDescent="0.25">
      <c r="A57" s="206"/>
      <c r="B57" s="210"/>
      <c r="C57" s="109" t="s">
        <v>230</v>
      </c>
      <c r="D57" s="141">
        <v>3</v>
      </c>
      <c r="E57" s="114">
        <v>7</v>
      </c>
      <c r="F57" s="30">
        <v>6</v>
      </c>
      <c r="G57" s="30"/>
      <c r="H57" s="4">
        <f t="shared" si="7"/>
        <v>72</v>
      </c>
      <c r="I57" s="2">
        <v>38</v>
      </c>
      <c r="J57" s="2">
        <v>34</v>
      </c>
      <c r="K57" s="2"/>
      <c r="L57" s="2"/>
      <c r="M57" s="22"/>
      <c r="N57" s="29"/>
      <c r="O57" s="29"/>
      <c r="P57" s="29"/>
      <c r="Q57" s="29">
        <v>1</v>
      </c>
      <c r="R57" s="39">
        <v>12</v>
      </c>
      <c r="S57" s="30">
        <v>1</v>
      </c>
      <c r="T57" s="39">
        <v>6</v>
      </c>
      <c r="U57" s="29">
        <v>2</v>
      </c>
      <c r="V57" s="1">
        <v>24</v>
      </c>
      <c r="W57" s="116">
        <v>1</v>
      </c>
      <c r="X57" s="1">
        <v>6</v>
      </c>
      <c r="Y57" s="133">
        <v>2</v>
      </c>
      <c r="Z57" s="175">
        <v>16</v>
      </c>
      <c r="AA57" s="133">
        <v>1</v>
      </c>
      <c r="AB57" s="134">
        <v>8</v>
      </c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0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/>
      <c r="DH57" s="100"/>
      <c r="DI57" s="100"/>
      <c r="DJ57" s="100"/>
      <c r="DK57" s="100"/>
      <c r="DL57" s="100"/>
      <c r="DM57" s="100"/>
      <c r="DN57" s="100"/>
      <c r="DO57" s="100"/>
      <c r="DP57" s="100"/>
      <c r="DQ57" s="100"/>
      <c r="DR57" s="100"/>
      <c r="DS57" s="100"/>
      <c r="DT57" s="100"/>
      <c r="DU57" s="100"/>
      <c r="DV57" s="100"/>
      <c r="DW57" s="100"/>
      <c r="DX57" s="100"/>
      <c r="DY57" s="100"/>
      <c r="DZ57" s="100"/>
      <c r="EA57" s="100"/>
      <c r="EB57" s="100"/>
      <c r="EC57" s="100"/>
      <c r="ED57" s="100"/>
      <c r="EE57" s="100"/>
      <c r="EF57" s="100"/>
      <c r="EG57" s="100"/>
      <c r="EH57" s="100"/>
      <c r="EI57" s="100"/>
      <c r="EJ57" s="100"/>
      <c r="EK57" s="100"/>
      <c r="EL57" s="100"/>
      <c r="EM57" s="100"/>
      <c r="EN57" s="100"/>
      <c r="EO57" s="100"/>
      <c r="EP57" s="100"/>
      <c r="EQ57" s="100"/>
      <c r="ER57" s="100"/>
      <c r="ES57" s="100"/>
      <c r="ET57" s="100"/>
      <c r="EU57" s="100"/>
      <c r="EV57" s="100"/>
      <c r="EW57" s="100"/>
      <c r="EX57" s="100"/>
      <c r="EY57" s="100"/>
      <c r="EZ57" s="100"/>
      <c r="FA57" s="100"/>
      <c r="FB57" s="100"/>
      <c r="FC57" s="100"/>
      <c r="FD57" s="100"/>
      <c r="FE57" s="100"/>
      <c r="FF57" s="100"/>
      <c r="FG57" s="100"/>
      <c r="FH57" s="100"/>
      <c r="FI57" s="100"/>
      <c r="FJ57" s="100"/>
      <c r="FK57" s="100"/>
      <c r="FL57" s="100"/>
      <c r="FM57" s="100"/>
      <c r="FN57" s="100"/>
      <c r="FO57" s="100"/>
      <c r="FP57" s="100"/>
      <c r="FQ57" s="100"/>
    </row>
    <row r="58" spans="1:173" s="50" customFormat="1" ht="36" customHeight="1" x14ac:dyDescent="0.25">
      <c r="A58" s="206"/>
      <c r="B58" s="210"/>
      <c r="C58" s="176" t="s">
        <v>231</v>
      </c>
      <c r="D58" s="138">
        <v>3</v>
      </c>
      <c r="E58" s="138"/>
      <c r="F58" s="138"/>
      <c r="G58" s="138"/>
      <c r="H58" s="4"/>
      <c r="I58" s="138"/>
      <c r="J58" s="138"/>
      <c r="K58" s="2"/>
      <c r="L58" s="57">
        <v>72</v>
      </c>
      <c r="M58" s="22"/>
      <c r="N58" s="29"/>
      <c r="O58" s="29"/>
      <c r="P58" s="29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</row>
    <row r="59" spans="1:173" s="50" customFormat="1" ht="66" customHeight="1" x14ac:dyDescent="0.25">
      <c r="A59" s="206"/>
      <c r="B59" s="210"/>
      <c r="C59" s="109" t="s">
        <v>238</v>
      </c>
      <c r="D59" s="141">
        <v>2</v>
      </c>
      <c r="E59" s="114"/>
      <c r="F59" s="30">
        <v>6</v>
      </c>
      <c r="G59" s="30">
        <v>1</v>
      </c>
      <c r="H59" s="4">
        <f t="shared" si="7"/>
        <v>48</v>
      </c>
      <c r="I59" s="2">
        <v>14</v>
      </c>
      <c r="J59" s="2">
        <v>34</v>
      </c>
      <c r="K59" s="2"/>
      <c r="L59" s="2"/>
      <c r="M59" s="22"/>
      <c r="N59" s="29"/>
      <c r="O59" s="29"/>
      <c r="P59" s="29"/>
      <c r="Q59" s="29">
        <v>1</v>
      </c>
      <c r="R59" s="39">
        <v>12</v>
      </c>
      <c r="S59" s="30">
        <v>3</v>
      </c>
      <c r="T59" s="39">
        <v>18</v>
      </c>
      <c r="U59" s="29">
        <v>1</v>
      </c>
      <c r="V59" s="1">
        <v>12</v>
      </c>
      <c r="W59" s="116">
        <v>1</v>
      </c>
      <c r="X59" s="1">
        <v>6</v>
      </c>
      <c r="Y59" s="20"/>
      <c r="Z59" s="1"/>
      <c r="AA59" s="20"/>
      <c r="AB59" s="4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  <c r="DQ59" s="100"/>
      <c r="DR59" s="100"/>
      <c r="DS59" s="100"/>
      <c r="DT59" s="100"/>
      <c r="DU59" s="100"/>
      <c r="DV59" s="100"/>
      <c r="DW59" s="100"/>
      <c r="DX59" s="100"/>
      <c r="DY59" s="100"/>
      <c r="DZ59" s="100"/>
      <c r="EA59" s="100"/>
      <c r="EB59" s="100"/>
      <c r="EC59" s="100"/>
      <c r="ED59" s="100"/>
      <c r="EE59" s="100"/>
      <c r="EF59" s="100"/>
      <c r="EG59" s="100"/>
      <c r="EH59" s="100"/>
      <c r="EI59" s="100"/>
      <c r="EJ59" s="100"/>
      <c r="EK59" s="100"/>
      <c r="EL59" s="100"/>
      <c r="EM59" s="100"/>
      <c r="EN59" s="100"/>
      <c r="EO59" s="100"/>
      <c r="EP59" s="100"/>
      <c r="EQ59" s="100"/>
      <c r="ER59" s="100"/>
      <c r="ES59" s="100"/>
      <c r="ET59" s="100"/>
      <c r="EU59" s="100"/>
      <c r="EV59" s="100"/>
      <c r="EW59" s="100"/>
      <c r="EX59" s="100"/>
      <c r="EY59" s="100"/>
      <c r="EZ59" s="100"/>
      <c r="FA59" s="100"/>
      <c r="FB59" s="100"/>
      <c r="FC59" s="100"/>
      <c r="FD59" s="100"/>
      <c r="FE59" s="100"/>
      <c r="FF59" s="100"/>
      <c r="FG59" s="100"/>
      <c r="FH59" s="100"/>
      <c r="FI59" s="100"/>
      <c r="FJ59" s="100"/>
      <c r="FK59" s="100"/>
      <c r="FL59" s="100"/>
      <c r="FM59" s="100"/>
      <c r="FN59" s="100"/>
      <c r="FO59" s="100"/>
      <c r="FP59" s="100"/>
      <c r="FQ59" s="100"/>
    </row>
    <row r="60" spans="1:173" s="50" customFormat="1" ht="51" customHeight="1" x14ac:dyDescent="0.25">
      <c r="A60" s="215" t="s">
        <v>23</v>
      </c>
      <c r="B60" s="216" t="s">
        <v>109</v>
      </c>
      <c r="C60" s="181" t="s">
        <v>245</v>
      </c>
      <c r="D60" s="141">
        <v>2</v>
      </c>
      <c r="E60" s="114"/>
      <c r="F60" s="30">
        <v>6</v>
      </c>
      <c r="G60" s="30">
        <v>1</v>
      </c>
      <c r="H60" s="4">
        <f>R60+T60+V60+X60+Z60+AB60</f>
        <v>48</v>
      </c>
      <c r="I60" s="4">
        <v>24</v>
      </c>
      <c r="J60" s="4"/>
      <c r="K60" s="4"/>
      <c r="L60" s="4"/>
      <c r="M60" s="21"/>
      <c r="N60" s="28"/>
      <c r="O60" s="28"/>
      <c r="P60" s="28"/>
      <c r="Q60" s="28">
        <v>1</v>
      </c>
      <c r="R60" s="40">
        <v>12</v>
      </c>
      <c r="S60" s="8">
        <v>1</v>
      </c>
      <c r="T60" s="40">
        <v>6</v>
      </c>
      <c r="U60" s="28">
        <v>2</v>
      </c>
      <c r="V60" s="40">
        <v>24</v>
      </c>
      <c r="W60" s="8">
        <v>1</v>
      </c>
      <c r="X60" s="40">
        <v>6</v>
      </c>
      <c r="Y60" s="28"/>
      <c r="Z60" s="40"/>
      <c r="AA60" s="28"/>
      <c r="AB60" s="4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0"/>
      <c r="CD60" s="100"/>
      <c r="CE60" s="100"/>
      <c r="CF60" s="100"/>
      <c r="CG60" s="100"/>
      <c r="CH60" s="100"/>
      <c r="CI60" s="100"/>
      <c r="CJ60" s="100"/>
      <c r="CK60" s="100"/>
      <c r="CL60" s="100"/>
      <c r="CM60" s="100"/>
      <c r="CN60" s="100"/>
      <c r="CO60" s="100"/>
      <c r="CP60" s="100"/>
      <c r="CQ60" s="100"/>
      <c r="CR60" s="100"/>
      <c r="CS60" s="100"/>
      <c r="CT60" s="100"/>
      <c r="CU60" s="100"/>
      <c r="CV60" s="100"/>
      <c r="CW60" s="100"/>
      <c r="CX60" s="100"/>
      <c r="CY60" s="100"/>
      <c r="CZ60" s="100"/>
      <c r="DA60" s="100"/>
      <c r="DB60" s="100"/>
      <c r="DC60" s="100"/>
      <c r="DD60" s="100"/>
      <c r="DE60" s="100"/>
      <c r="DF60" s="100"/>
      <c r="DG60" s="100"/>
      <c r="DH60" s="100"/>
      <c r="DI60" s="100"/>
      <c r="DJ60" s="100"/>
      <c r="DK60" s="100"/>
      <c r="DL60" s="100"/>
      <c r="DM60" s="100"/>
      <c r="DN60" s="100"/>
      <c r="DO60" s="100"/>
      <c r="DP60" s="100"/>
      <c r="DQ60" s="100"/>
      <c r="DR60" s="100"/>
      <c r="DS60" s="100"/>
      <c r="DT60" s="100"/>
      <c r="DU60" s="100"/>
      <c r="DV60" s="100"/>
      <c r="DW60" s="100"/>
      <c r="DX60" s="100"/>
      <c r="DY60" s="100"/>
      <c r="DZ60" s="100"/>
      <c r="EA60" s="100"/>
      <c r="EB60" s="100"/>
      <c r="EC60" s="100"/>
      <c r="ED60" s="100"/>
      <c r="EE60" s="100"/>
      <c r="EF60" s="100"/>
      <c r="EG60" s="100"/>
      <c r="EH60" s="100"/>
      <c r="EI60" s="100"/>
      <c r="EJ60" s="100"/>
      <c r="EK60" s="100"/>
      <c r="EL60" s="100"/>
      <c r="EM60" s="100"/>
      <c r="EN60" s="100"/>
      <c r="EO60" s="100"/>
      <c r="EP60" s="100"/>
      <c r="EQ60" s="100"/>
      <c r="ER60" s="100"/>
      <c r="ES60" s="100"/>
      <c r="ET60" s="100"/>
      <c r="EU60" s="100"/>
      <c r="EV60" s="100"/>
      <c r="EW60" s="100"/>
      <c r="EX60" s="100"/>
      <c r="EY60" s="100"/>
      <c r="EZ60" s="100"/>
      <c r="FA60" s="100"/>
      <c r="FB60" s="100"/>
      <c r="FC60" s="100"/>
      <c r="FD60" s="100"/>
      <c r="FE60" s="100"/>
      <c r="FF60" s="100"/>
      <c r="FG60" s="100"/>
      <c r="FH60" s="100"/>
      <c r="FI60" s="100"/>
      <c r="FJ60" s="100"/>
      <c r="FK60" s="100"/>
      <c r="FL60" s="100"/>
      <c r="FM60" s="100"/>
      <c r="FN60" s="100"/>
      <c r="FO60" s="100"/>
      <c r="FP60" s="100"/>
      <c r="FQ60" s="100"/>
    </row>
    <row r="61" spans="1:173" s="50" customFormat="1" ht="51" customHeight="1" x14ac:dyDescent="0.25">
      <c r="A61" s="215"/>
      <c r="B61" s="216"/>
      <c r="C61" s="181" t="s">
        <v>246</v>
      </c>
      <c r="D61" s="141">
        <v>2</v>
      </c>
      <c r="E61" s="114"/>
      <c r="F61" s="30">
        <v>6</v>
      </c>
      <c r="G61" s="30">
        <v>1</v>
      </c>
      <c r="H61" s="4">
        <f>R61+T61+V61+X61+Z61+AB61</f>
        <v>48</v>
      </c>
      <c r="I61" s="4">
        <v>24</v>
      </c>
      <c r="J61" s="4"/>
      <c r="K61" s="4"/>
      <c r="L61" s="4"/>
      <c r="M61" s="21"/>
      <c r="N61" s="28"/>
      <c r="O61" s="28"/>
      <c r="P61" s="28"/>
      <c r="Q61" s="28">
        <v>2</v>
      </c>
      <c r="R61" s="40">
        <v>24</v>
      </c>
      <c r="S61" s="8">
        <v>1</v>
      </c>
      <c r="T61" s="40">
        <v>6</v>
      </c>
      <c r="U61" s="28">
        <v>1</v>
      </c>
      <c r="V61" s="40">
        <v>12</v>
      </c>
      <c r="W61" s="8">
        <v>1</v>
      </c>
      <c r="X61" s="40">
        <v>6</v>
      </c>
      <c r="Y61" s="28"/>
      <c r="Z61" s="40"/>
      <c r="AA61" s="28"/>
      <c r="AB61" s="4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  <c r="CV61" s="100"/>
      <c r="CW61" s="100"/>
      <c r="CX61" s="100"/>
      <c r="CY61" s="100"/>
      <c r="CZ61" s="100"/>
      <c r="DA61" s="100"/>
      <c r="DB61" s="100"/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100"/>
      <c r="DN61" s="100"/>
      <c r="DO61" s="100"/>
      <c r="DP61" s="100"/>
      <c r="DQ61" s="100"/>
      <c r="DR61" s="100"/>
      <c r="DS61" s="100"/>
      <c r="DT61" s="100"/>
      <c r="DU61" s="100"/>
      <c r="DV61" s="100"/>
      <c r="DW61" s="100"/>
      <c r="DX61" s="100"/>
      <c r="DY61" s="100"/>
      <c r="DZ61" s="100"/>
      <c r="EA61" s="100"/>
      <c r="EB61" s="100"/>
      <c r="EC61" s="100"/>
      <c r="ED61" s="100"/>
      <c r="EE61" s="100"/>
      <c r="EF61" s="100"/>
      <c r="EG61" s="100"/>
      <c r="EH61" s="100"/>
      <c r="EI61" s="100"/>
      <c r="EJ61" s="100"/>
      <c r="EK61" s="100"/>
      <c r="EL61" s="100"/>
      <c r="EM61" s="100"/>
      <c r="EN61" s="100"/>
      <c r="EO61" s="100"/>
      <c r="EP61" s="100"/>
      <c r="EQ61" s="100"/>
      <c r="ER61" s="100"/>
      <c r="ES61" s="100"/>
      <c r="ET61" s="100"/>
      <c r="EU61" s="100"/>
      <c r="EV61" s="100"/>
      <c r="EW61" s="100"/>
      <c r="EX61" s="100"/>
      <c r="EY61" s="100"/>
      <c r="EZ61" s="100"/>
      <c r="FA61" s="100"/>
      <c r="FB61" s="100"/>
      <c r="FC61" s="100"/>
      <c r="FD61" s="100"/>
      <c r="FE61" s="100"/>
      <c r="FF61" s="100"/>
      <c r="FG61" s="100"/>
      <c r="FH61" s="100"/>
      <c r="FI61" s="100"/>
      <c r="FJ61" s="100"/>
      <c r="FK61" s="100"/>
      <c r="FL61" s="100"/>
      <c r="FM61" s="100"/>
      <c r="FN61" s="100"/>
      <c r="FO61" s="100"/>
      <c r="FP61" s="100"/>
      <c r="FQ61" s="100"/>
    </row>
    <row r="62" spans="1:173" s="50" customFormat="1" ht="51" customHeight="1" x14ac:dyDescent="0.25">
      <c r="A62" s="215"/>
      <c r="B62" s="216"/>
      <c r="C62" s="109" t="s">
        <v>242</v>
      </c>
      <c r="D62" s="141">
        <v>2</v>
      </c>
      <c r="E62" s="114"/>
      <c r="F62" s="30">
        <v>8</v>
      </c>
      <c r="G62" s="30">
        <v>1</v>
      </c>
      <c r="H62" s="4">
        <f>R62+T62+V62+X62+Z62+AB62</f>
        <v>48</v>
      </c>
      <c r="I62" s="4">
        <v>24</v>
      </c>
      <c r="J62" s="4"/>
      <c r="K62" s="4"/>
      <c r="L62" s="4"/>
      <c r="M62" s="21"/>
      <c r="N62" s="28"/>
      <c r="O62" s="28"/>
      <c r="P62" s="28"/>
      <c r="Q62" s="28">
        <v>1</v>
      </c>
      <c r="R62" s="40">
        <v>12</v>
      </c>
      <c r="S62" s="8">
        <v>1</v>
      </c>
      <c r="T62" s="40">
        <v>6</v>
      </c>
      <c r="U62" s="28">
        <v>2</v>
      </c>
      <c r="V62" s="40">
        <v>24</v>
      </c>
      <c r="W62" s="8">
        <v>1</v>
      </c>
      <c r="X62" s="40">
        <v>6</v>
      </c>
      <c r="Y62" s="28"/>
      <c r="Z62" s="40"/>
      <c r="AA62" s="28"/>
      <c r="AB62" s="4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</row>
    <row r="63" spans="1:173" s="50" customFormat="1" ht="60" x14ac:dyDescent="0.25">
      <c r="A63" s="213" t="s">
        <v>111</v>
      </c>
      <c r="B63" s="211" t="s">
        <v>110</v>
      </c>
      <c r="C63" s="181" t="s">
        <v>243</v>
      </c>
      <c r="D63" s="141">
        <v>2</v>
      </c>
      <c r="E63" s="114"/>
      <c r="F63" s="30">
        <v>6</v>
      </c>
      <c r="G63" s="30">
        <v>1</v>
      </c>
      <c r="H63" s="4">
        <f>R63+T63+V63+X63+Z63+AB63</f>
        <v>48</v>
      </c>
      <c r="I63" s="4">
        <v>12</v>
      </c>
      <c r="J63" s="4">
        <v>12</v>
      </c>
      <c r="K63" s="4"/>
      <c r="L63" s="4"/>
      <c r="M63" s="21"/>
      <c r="N63" s="28"/>
      <c r="O63" s="28"/>
      <c r="P63" s="28"/>
      <c r="Q63" s="28"/>
      <c r="R63" s="40"/>
      <c r="S63" s="8">
        <v>3</v>
      </c>
      <c r="T63" s="40">
        <v>18</v>
      </c>
      <c r="U63" s="28">
        <v>2</v>
      </c>
      <c r="V63" s="40">
        <v>24</v>
      </c>
      <c r="W63" s="8">
        <v>1</v>
      </c>
      <c r="X63" s="40">
        <v>6</v>
      </c>
      <c r="Y63" s="28"/>
      <c r="Z63" s="40"/>
      <c r="AA63" s="28"/>
      <c r="AB63" s="4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  <c r="BY63" s="100"/>
      <c r="BZ63" s="100"/>
      <c r="CA63" s="100"/>
      <c r="CB63" s="100"/>
      <c r="CC63" s="100"/>
      <c r="CD63" s="100"/>
      <c r="CE63" s="100"/>
      <c r="CF63" s="100"/>
      <c r="CG63" s="100"/>
      <c r="CH63" s="100"/>
      <c r="CI63" s="100"/>
      <c r="CJ63" s="100"/>
      <c r="CK63" s="100"/>
      <c r="CL63" s="100"/>
      <c r="CM63" s="100"/>
      <c r="CN63" s="100"/>
      <c r="CO63" s="100"/>
      <c r="CP63" s="100"/>
      <c r="CQ63" s="100"/>
      <c r="CR63" s="100"/>
      <c r="CS63" s="100"/>
      <c r="CT63" s="100"/>
      <c r="CU63" s="100"/>
      <c r="CV63" s="100"/>
      <c r="CW63" s="100"/>
      <c r="CX63" s="100"/>
      <c r="CY63" s="100"/>
      <c r="CZ63" s="100"/>
      <c r="DA63" s="100"/>
      <c r="DB63" s="100"/>
      <c r="DC63" s="100"/>
      <c r="DD63" s="100"/>
      <c r="DE63" s="100"/>
      <c r="DF63" s="100"/>
      <c r="DG63" s="100"/>
      <c r="DH63" s="100"/>
      <c r="DI63" s="100"/>
      <c r="DJ63" s="100"/>
      <c r="DK63" s="100"/>
      <c r="DL63" s="100"/>
      <c r="DM63" s="100"/>
      <c r="DN63" s="100"/>
      <c r="DO63" s="100"/>
      <c r="DP63" s="100"/>
      <c r="DQ63" s="100"/>
      <c r="DR63" s="100"/>
      <c r="DS63" s="100"/>
      <c r="DT63" s="100"/>
      <c r="DU63" s="100"/>
      <c r="DV63" s="100"/>
      <c r="DW63" s="100"/>
      <c r="DX63" s="100"/>
      <c r="DY63" s="100"/>
      <c r="DZ63" s="100"/>
      <c r="EA63" s="100"/>
      <c r="EB63" s="100"/>
      <c r="EC63" s="100"/>
      <c r="ED63" s="100"/>
      <c r="EE63" s="100"/>
      <c r="EF63" s="100"/>
      <c r="EG63" s="100"/>
      <c r="EH63" s="100"/>
      <c r="EI63" s="100"/>
      <c r="EJ63" s="100"/>
      <c r="EK63" s="100"/>
      <c r="EL63" s="100"/>
      <c r="EM63" s="100"/>
      <c r="EN63" s="100"/>
      <c r="EO63" s="100"/>
      <c r="EP63" s="100"/>
      <c r="EQ63" s="100"/>
      <c r="ER63" s="100"/>
      <c r="ES63" s="100"/>
      <c r="ET63" s="100"/>
      <c r="EU63" s="100"/>
      <c r="EV63" s="100"/>
      <c r="EW63" s="100"/>
      <c r="EX63" s="100"/>
      <c r="EY63" s="100"/>
      <c r="EZ63" s="100"/>
      <c r="FA63" s="100"/>
      <c r="FB63" s="100"/>
      <c r="FC63" s="100"/>
      <c r="FD63" s="100"/>
      <c r="FE63" s="100"/>
      <c r="FF63" s="100"/>
      <c r="FG63" s="100"/>
      <c r="FH63" s="100"/>
      <c r="FI63" s="100"/>
      <c r="FJ63" s="100"/>
      <c r="FK63" s="100"/>
      <c r="FL63" s="100"/>
      <c r="FM63" s="100"/>
      <c r="FN63" s="100"/>
      <c r="FO63" s="100"/>
      <c r="FP63" s="100"/>
      <c r="FQ63" s="100"/>
    </row>
    <row r="64" spans="1:173" s="100" customFormat="1" ht="39.75" customHeight="1" x14ac:dyDescent="0.25">
      <c r="A64" s="213"/>
      <c r="B64" s="211"/>
      <c r="C64" s="11" t="s">
        <v>244</v>
      </c>
      <c r="D64" s="141">
        <v>1</v>
      </c>
      <c r="E64" s="114"/>
      <c r="F64" s="30"/>
      <c r="G64" s="30">
        <v>1</v>
      </c>
      <c r="H64" s="4">
        <f>R64+T64+V64+X64+Z64+AB64</f>
        <v>24</v>
      </c>
      <c r="I64" s="2">
        <v>12</v>
      </c>
      <c r="J64" s="2">
        <v>12</v>
      </c>
      <c r="K64" s="2"/>
      <c r="L64" s="57"/>
      <c r="M64" s="22"/>
      <c r="N64" s="29"/>
      <c r="O64" s="29"/>
      <c r="P64" s="29"/>
      <c r="Q64" s="29"/>
      <c r="R64" s="39"/>
      <c r="S64" s="30"/>
      <c r="T64" s="39"/>
      <c r="U64" s="29"/>
      <c r="V64" s="1"/>
      <c r="W64" s="116"/>
      <c r="X64" s="1"/>
      <c r="Y64" s="20"/>
      <c r="Z64" s="1"/>
      <c r="AA64" s="20">
        <v>3</v>
      </c>
      <c r="AB64" s="40">
        <v>24</v>
      </c>
    </row>
    <row r="65" spans="1:28" ht="41.25" customHeight="1" x14ac:dyDescent="0.25">
      <c r="A65" s="214"/>
      <c r="B65" s="212"/>
      <c r="C65" s="178" t="s">
        <v>232</v>
      </c>
      <c r="D65" s="141">
        <v>6</v>
      </c>
      <c r="E65" s="114"/>
      <c r="F65" s="116"/>
      <c r="G65" s="116"/>
      <c r="H65" s="4"/>
      <c r="I65" s="2"/>
      <c r="J65" s="2"/>
      <c r="K65" s="2"/>
      <c r="L65" s="57">
        <v>144</v>
      </c>
      <c r="M65" s="22"/>
      <c r="N65" s="29"/>
      <c r="O65" s="29"/>
      <c r="P65" s="29"/>
      <c r="Q65" s="29"/>
      <c r="R65" s="39"/>
      <c r="S65" s="30"/>
      <c r="T65" s="39"/>
      <c r="U65" s="29"/>
      <c r="V65" s="39"/>
      <c r="W65" s="30"/>
      <c r="X65" s="39"/>
      <c r="Y65" s="29"/>
      <c r="Z65" s="1"/>
      <c r="AA65" s="20"/>
      <c r="AB65" s="1"/>
    </row>
    <row r="66" spans="1:28" ht="72" customHeight="1" x14ac:dyDescent="0.25">
      <c r="A66" s="207" t="s">
        <v>239</v>
      </c>
      <c r="B66" s="208" t="s">
        <v>112</v>
      </c>
      <c r="C66" s="186" t="s">
        <v>251</v>
      </c>
      <c r="D66" s="141">
        <v>1</v>
      </c>
      <c r="E66" s="114"/>
      <c r="F66" s="30"/>
      <c r="G66" s="30">
        <v>1</v>
      </c>
      <c r="H66" s="4">
        <f t="shared" si="7"/>
        <v>24</v>
      </c>
      <c r="I66" s="4">
        <v>24</v>
      </c>
      <c r="J66" s="4"/>
      <c r="K66" s="4"/>
      <c r="L66" s="4"/>
      <c r="M66" s="21"/>
      <c r="N66" s="28"/>
      <c r="O66" s="28"/>
      <c r="P66" s="28"/>
      <c r="Q66" s="28"/>
      <c r="R66" s="40"/>
      <c r="S66" s="8"/>
      <c r="T66" s="40"/>
      <c r="U66" s="28"/>
      <c r="V66" s="40"/>
      <c r="W66" s="8"/>
      <c r="X66" s="40"/>
      <c r="Y66" s="28"/>
      <c r="Z66" s="40"/>
      <c r="AA66" s="28">
        <v>3</v>
      </c>
      <c r="AB66" s="40">
        <v>24</v>
      </c>
    </row>
    <row r="67" spans="1:28" ht="60" x14ac:dyDescent="0.25">
      <c r="A67" s="207"/>
      <c r="B67" s="208"/>
      <c r="C67" s="11" t="s">
        <v>240</v>
      </c>
      <c r="D67" s="141">
        <v>1</v>
      </c>
      <c r="E67" s="114"/>
      <c r="F67" s="30"/>
      <c r="G67" s="30">
        <v>1</v>
      </c>
      <c r="H67" s="4">
        <f t="shared" si="7"/>
        <v>24</v>
      </c>
      <c r="I67" s="2">
        <v>12</v>
      </c>
      <c r="J67" s="2">
        <v>12</v>
      </c>
      <c r="K67" s="2"/>
      <c r="L67" s="2"/>
      <c r="M67" s="22"/>
      <c r="N67" s="29"/>
      <c r="O67" s="29"/>
      <c r="P67" s="29"/>
      <c r="Q67" s="29"/>
      <c r="R67" s="39"/>
      <c r="S67" s="30"/>
      <c r="T67" s="39"/>
      <c r="U67" s="29"/>
      <c r="V67" s="1"/>
      <c r="W67" s="116"/>
      <c r="X67" s="1"/>
      <c r="Y67" s="20"/>
      <c r="Z67" s="1"/>
      <c r="AA67" s="20">
        <v>3</v>
      </c>
      <c r="AB67" s="40">
        <v>24</v>
      </c>
    </row>
    <row r="68" spans="1:28" ht="28.5" customHeight="1" x14ac:dyDescent="0.25">
      <c r="A68" s="207"/>
      <c r="B68" s="208"/>
      <c r="C68" s="178" t="s">
        <v>233</v>
      </c>
      <c r="D68" s="141">
        <v>3</v>
      </c>
      <c r="E68" s="114"/>
      <c r="F68" s="30"/>
      <c r="G68" s="30"/>
      <c r="H68" s="4"/>
      <c r="I68" s="2"/>
      <c r="J68" s="2"/>
      <c r="K68" s="2"/>
      <c r="L68" s="57">
        <v>72</v>
      </c>
      <c r="M68" s="22"/>
      <c r="N68" s="29"/>
      <c r="O68" s="29"/>
      <c r="P68" s="29"/>
      <c r="Q68" s="29"/>
      <c r="R68" s="39"/>
      <c r="S68" s="30"/>
      <c r="T68" s="39"/>
      <c r="U68" s="29"/>
      <c r="V68" s="1"/>
      <c r="W68" s="116"/>
      <c r="X68" s="1"/>
      <c r="Y68" s="20"/>
      <c r="Z68" s="1"/>
      <c r="AA68" s="20"/>
      <c r="AB68" s="40"/>
    </row>
    <row r="69" spans="1:28" ht="48" customHeight="1" x14ac:dyDescent="0.25">
      <c r="A69" s="207"/>
      <c r="B69" s="208"/>
      <c r="C69" s="178" t="s">
        <v>234</v>
      </c>
      <c r="D69" s="141">
        <v>4.5</v>
      </c>
      <c r="E69" s="114"/>
      <c r="F69" s="30"/>
      <c r="G69" s="30"/>
      <c r="H69" s="4"/>
      <c r="I69" s="2"/>
      <c r="J69" s="2"/>
      <c r="K69" s="2"/>
      <c r="L69" s="57">
        <v>108</v>
      </c>
      <c r="M69" s="22"/>
      <c r="N69" s="29"/>
      <c r="O69" s="29"/>
      <c r="P69" s="29"/>
      <c r="Q69" s="29"/>
      <c r="R69" s="39"/>
      <c r="S69" s="30"/>
      <c r="T69" s="39"/>
      <c r="U69" s="29"/>
      <c r="V69" s="1"/>
      <c r="W69" s="116"/>
      <c r="X69" s="1"/>
      <c r="Y69" s="20"/>
      <c r="Z69" s="1"/>
      <c r="AA69" s="20"/>
      <c r="AB69" s="40"/>
    </row>
    <row r="70" spans="1:28" ht="27.75" customHeight="1" x14ac:dyDescent="0.25">
      <c r="A70" s="207"/>
      <c r="B70" s="208"/>
      <c r="C70" s="178" t="s">
        <v>235</v>
      </c>
      <c r="D70" s="141">
        <v>4.5</v>
      </c>
      <c r="E70" s="114"/>
      <c r="F70" s="30"/>
      <c r="G70" s="30"/>
      <c r="H70" s="4"/>
      <c r="I70" s="2"/>
      <c r="J70" s="2"/>
      <c r="K70" s="2"/>
      <c r="L70" s="57">
        <v>108</v>
      </c>
      <c r="M70" s="22"/>
      <c r="N70" s="29"/>
      <c r="O70" s="29"/>
      <c r="P70" s="29"/>
      <c r="Q70" s="29"/>
      <c r="R70" s="39"/>
      <c r="S70" s="30"/>
      <c r="T70" s="39"/>
      <c r="U70" s="29"/>
      <c r="V70" s="1"/>
      <c r="W70" s="116"/>
      <c r="X70" s="1"/>
      <c r="Y70" s="20"/>
      <c r="Z70" s="1"/>
      <c r="AA70" s="20"/>
      <c r="AB70" s="40"/>
    </row>
    <row r="71" spans="1:28" ht="59.25" customHeight="1" x14ac:dyDescent="0.25">
      <c r="A71" s="207"/>
      <c r="B71" s="208"/>
      <c r="C71" s="178" t="s">
        <v>236</v>
      </c>
      <c r="D71" s="141">
        <v>12</v>
      </c>
      <c r="E71" s="114"/>
      <c r="F71" s="30"/>
      <c r="G71" s="30"/>
      <c r="H71" s="4"/>
      <c r="I71" s="2"/>
      <c r="J71" s="2"/>
      <c r="K71" s="2"/>
      <c r="L71" s="57">
        <v>288</v>
      </c>
      <c r="M71" s="22"/>
      <c r="N71" s="29"/>
      <c r="O71" s="29"/>
      <c r="P71" s="29"/>
      <c r="Q71" s="29"/>
      <c r="R71" s="39"/>
      <c r="S71" s="30"/>
      <c r="T71" s="39"/>
      <c r="U71" s="29"/>
      <c r="V71" s="1"/>
      <c r="W71" s="116"/>
      <c r="X71" s="1"/>
      <c r="Y71" s="20"/>
      <c r="Z71" s="1"/>
      <c r="AA71" s="20"/>
      <c r="AB71" s="40"/>
    </row>
    <row r="72" spans="1:28" ht="48" x14ac:dyDescent="0.25">
      <c r="A72" s="148" t="s">
        <v>113</v>
      </c>
      <c r="B72" s="12" t="s">
        <v>22</v>
      </c>
      <c r="C72" s="189" t="s">
        <v>250</v>
      </c>
      <c r="D72" s="141"/>
      <c r="E72" s="114"/>
      <c r="F72" s="116"/>
      <c r="G72" s="116"/>
      <c r="H72" s="4"/>
      <c r="I72" s="2"/>
      <c r="J72" s="2"/>
      <c r="K72" s="2"/>
      <c r="L72" s="2"/>
      <c r="M72" s="2"/>
      <c r="N72" s="30"/>
      <c r="O72" s="30"/>
      <c r="P72" s="30"/>
      <c r="Q72" s="30"/>
      <c r="R72" s="39"/>
      <c r="S72" s="30"/>
      <c r="T72" s="39"/>
      <c r="U72" s="30"/>
      <c r="V72" s="39"/>
      <c r="W72" s="30"/>
      <c r="X72" s="39"/>
      <c r="Y72" s="30"/>
      <c r="Z72" s="1"/>
      <c r="AA72" s="116"/>
      <c r="AB72" s="1"/>
    </row>
    <row r="73" spans="1:28" ht="42" customHeight="1" x14ac:dyDescent="0.25">
      <c r="A73" s="55"/>
      <c r="B73" s="12" t="s">
        <v>114</v>
      </c>
      <c r="C73" s="56"/>
      <c r="D73" s="116"/>
      <c r="E73" s="116"/>
      <c r="F73" s="116"/>
      <c r="G73" s="116"/>
      <c r="H73" s="4"/>
      <c r="I73" s="2"/>
      <c r="J73" s="2"/>
      <c r="K73" s="2"/>
      <c r="L73" s="2"/>
      <c r="M73" s="2"/>
      <c r="N73" s="30"/>
      <c r="O73" s="30"/>
      <c r="P73" s="30"/>
      <c r="Q73" s="30"/>
      <c r="R73" s="39"/>
      <c r="S73" s="30"/>
      <c r="T73" s="39"/>
      <c r="U73" s="30"/>
      <c r="V73" s="39"/>
      <c r="W73" s="30"/>
      <c r="X73" s="39"/>
      <c r="Y73" s="30"/>
      <c r="Z73" s="1"/>
      <c r="AA73" s="116"/>
      <c r="AB73" s="1"/>
    </row>
    <row r="74" spans="1:28" ht="36.75" customHeight="1" x14ac:dyDescent="0.25">
      <c r="A74" s="148" t="s">
        <v>115</v>
      </c>
      <c r="B74" s="12" t="s">
        <v>116</v>
      </c>
      <c r="C74" s="35" t="s">
        <v>116</v>
      </c>
      <c r="D74" s="112">
        <v>9</v>
      </c>
      <c r="E74" s="112"/>
      <c r="F74" s="112"/>
      <c r="G74" s="112"/>
      <c r="H74" s="4"/>
      <c r="I74" s="52"/>
      <c r="J74" s="52"/>
      <c r="K74" s="52"/>
      <c r="L74" s="2"/>
      <c r="M74" s="2"/>
      <c r="N74" s="30"/>
      <c r="O74" s="30"/>
      <c r="P74" s="30"/>
      <c r="Q74" s="30"/>
      <c r="R74" s="39"/>
      <c r="S74" s="30"/>
      <c r="T74" s="39"/>
      <c r="U74" s="30"/>
      <c r="V74" s="39"/>
      <c r="W74" s="30"/>
      <c r="X74" s="39"/>
      <c r="Y74" s="30"/>
      <c r="Z74" s="1"/>
      <c r="AA74" s="116"/>
      <c r="AB74" s="1"/>
    </row>
    <row r="75" spans="1:28" ht="36.75" customHeight="1" x14ac:dyDescent="0.25">
      <c r="A75" s="148"/>
      <c r="B75" s="12" t="s">
        <v>116</v>
      </c>
      <c r="C75" s="35" t="s">
        <v>117</v>
      </c>
      <c r="D75" s="112">
        <v>96</v>
      </c>
      <c r="E75" s="112"/>
      <c r="F75" s="112"/>
      <c r="G75" s="112"/>
      <c r="H75" s="4"/>
      <c r="I75" s="52"/>
      <c r="J75" s="52"/>
      <c r="K75" s="52"/>
      <c r="L75" s="2"/>
      <c r="M75" s="2"/>
      <c r="N75" s="30"/>
      <c r="O75" s="30"/>
      <c r="P75" s="30"/>
      <c r="Q75" s="30"/>
      <c r="R75" s="39"/>
      <c r="S75" s="30"/>
      <c r="T75" s="39"/>
      <c r="U75" s="30"/>
      <c r="V75" s="39"/>
      <c r="W75" s="30"/>
      <c r="X75" s="39"/>
      <c r="Y75" s="30"/>
      <c r="Z75" s="1"/>
      <c r="AA75" s="116"/>
      <c r="AB75" s="1"/>
    </row>
    <row r="76" spans="1:28" ht="31.5" customHeight="1" x14ac:dyDescent="0.25">
      <c r="A76" s="149" t="s">
        <v>123</v>
      </c>
      <c r="B76" s="35" t="s">
        <v>118</v>
      </c>
      <c r="C76" s="35" t="s">
        <v>118</v>
      </c>
      <c r="D76" s="112">
        <v>3</v>
      </c>
      <c r="E76" s="112"/>
      <c r="F76" s="112"/>
      <c r="G76" s="112"/>
      <c r="H76" s="4"/>
      <c r="I76" s="52"/>
      <c r="J76" s="52"/>
      <c r="K76" s="52"/>
      <c r="L76" s="2"/>
      <c r="M76" s="2"/>
      <c r="N76" s="30"/>
      <c r="O76" s="30"/>
      <c r="P76" s="30"/>
      <c r="Q76" s="30"/>
      <c r="R76" s="39"/>
      <c r="S76" s="30"/>
      <c r="T76" s="39"/>
      <c r="U76" s="30"/>
      <c r="V76" s="39"/>
      <c r="W76" s="30"/>
      <c r="X76" s="39"/>
      <c r="Y76" s="30"/>
      <c r="Z76" s="1"/>
      <c r="AA76" s="116"/>
      <c r="AB76" s="1"/>
    </row>
    <row r="77" spans="1:28" ht="48.75" x14ac:dyDescent="0.25">
      <c r="A77" s="142"/>
      <c r="B77" s="59" t="s">
        <v>119</v>
      </c>
      <c r="C77" s="142"/>
      <c r="D77" s="111">
        <f t="shared" ref="D77:AB77" si="8">D8+D26+D43+D74+D76</f>
        <v>240</v>
      </c>
      <c r="E77" s="111">
        <f t="shared" si="8"/>
        <v>77</v>
      </c>
      <c r="F77" s="111">
        <f t="shared" si="8"/>
        <v>115</v>
      </c>
      <c r="G77" s="111">
        <f t="shared" si="8"/>
        <v>27</v>
      </c>
      <c r="H77" s="111">
        <f t="shared" si="8"/>
        <v>3168</v>
      </c>
      <c r="I77" s="111">
        <f t="shared" si="8"/>
        <v>1497</v>
      </c>
      <c r="J77" s="111">
        <f t="shared" si="8"/>
        <v>1599</v>
      </c>
      <c r="K77" s="111">
        <f t="shared" si="8"/>
        <v>60</v>
      </c>
      <c r="L77" s="111">
        <f t="shared" si="8"/>
        <v>2304</v>
      </c>
      <c r="M77" s="111">
        <f t="shared" si="8"/>
        <v>36</v>
      </c>
      <c r="N77" s="111">
        <f t="shared" si="8"/>
        <v>720</v>
      </c>
      <c r="O77" s="111">
        <f t="shared" si="8"/>
        <v>36</v>
      </c>
      <c r="P77" s="111">
        <f t="shared" si="8"/>
        <v>576</v>
      </c>
      <c r="Q77" s="111">
        <f t="shared" si="8"/>
        <v>36</v>
      </c>
      <c r="R77" s="111">
        <f t="shared" si="8"/>
        <v>432</v>
      </c>
      <c r="S77" s="111">
        <f t="shared" si="8"/>
        <v>36</v>
      </c>
      <c r="T77" s="111">
        <f t="shared" si="8"/>
        <v>216</v>
      </c>
      <c r="U77" s="111">
        <f t="shared" si="8"/>
        <v>36</v>
      </c>
      <c r="V77" s="111">
        <f t="shared" si="8"/>
        <v>432</v>
      </c>
      <c r="W77" s="111">
        <f t="shared" si="8"/>
        <v>36</v>
      </c>
      <c r="X77" s="111">
        <f t="shared" si="8"/>
        <v>216</v>
      </c>
      <c r="Y77" s="111">
        <f t="shared" si="8"/>
        <v>36</v>
      </c>
      <c r="Z77" s="111">
        <f t="shared" si="8"/>
        <v>288</v>
      </c>
      <c r="AA77" s="111">
        <f t="shared" si="8"/>
        <v>36</v>
      </c>
      <c r="AB77" s="111">
        <f t="shared" si="8"/>
        <v>288</v>
      </c>
    </row>
    <row r="78" spans="1:28" ht="24" x14ac:dyDescent="0.25">
      <c r="A78" s="43" t="s">
        <v>24</v>
      </c>
      <c r="B78" s="44" t="s">
        <v>120</v>
      </c>
      <c r="C78" s="45"/>
      <c r="D78" s="46">
        <v>4</v>
      </c>
      <c r="E78" s="46"/>
      <c r="F78" s="46"/>
      <c r="G78" s="46"/>
      <c r="H78" s="4">
        <f t="shared" ref="H78:H81" si="9">R78+T78+V78+X78+Z78+AB78</f>
        <v>0</v>
      </c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</row>
    <row r="79" spans="1:28" ht="24" x14ac:dyDescent="0.25">
      <c r="A79" s="48"/>
      <c r="B79" s="49" t="s">
        <v>121</v>
      </c>
      <c r="C79" s="45" t="s">
        <v>201</v>
      </c>
      <c r="D79" s="46"/>
      <c r="E79" s="46"/>
      <c r="F79" s="46"/>
      <c r="G79" s="46"/>
      <c r="H79" s="4"/>
      <c r="I79" s="47"/>
      <c r="J79" s="47"/>
      <c r="K79" s="47"/>
      <c r="L79" s="47"/>
      <c r="M79" s="47">
        <v>2</v>
      </c>
      <c r="N79" s="47">
        <v>40</v>
      </c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</row>
    <row r="80" spans="1:28" ht="24" x14ac:dyDescent="0.25">
      <c r="A80" s="48" t="s">
        <v>25</v>
      </c>
      <c r="B80" s="49" t="s">
        <v>121</v>
      </c>
      <c r="C80" s="45" t="s">
        <v>202</v>
      </c>
      <c r="D80" s="46">
        <v>5</v>
      </c>
      <c r="E80" s="46"/>
      <c r="F80" s="46"/>
      <c r="G80" s="46"/>
      <c r="H80" s="4">
        <f t="shared" si="9"/>
        <v>0</v>
      </c>
      <c r="I80" s="47"/>
      <c r="J80" s="47"/>
      <c r="K80" s="47"/>
      <c r="L80" s="47"/>
      <c r="M80" s="47"/>
      <c r="N80" s="47"/>
      <c r="O80" s="47">
        <v>2</v>
      </c>
      <c r="P80" s="47">
        <v>32</v>
      </c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</row>
    <row r="81" spans="1:28" x14ac:dyDescent="0.25">
      <c r="A81" s="135"/>
      <c r="B81" s="36" t="s">
        <v>122</v>
      </c>
      <c r="C81" s="13"/>
      <c r="D81" s="6"/>
      <c r="E81" s="1"/>
      <c r="F81" s="1"/>
      <c r="G81" s="1"/>
      <c r="H81" s="58">
        <f t="shared" si="9"/>
        <v>52</v>
      </c>
      <c r="I81" s="1"/>
      <c r="J81" s="1"/>
      <c r="K81" s="1"/>
      <c r="L81" s="1"/>
      <c r="M81" s="1"/>
      <c r="N81" s="7"/>
      <c r="O81" s="7"/>
      <c r="P81" s="7"/>
      <c r="Q81" s="7"/>
      <c r="R81" s="7">
        <v>12</v>
      </c>
      <c r="S81" s="7"/>
      <c r="T81" s="7">
        <v>6</v>
      </c>
      <c r="U81" s="7"/>
      <c r="V81" s="5">
        <v>12</v>
      </c>
      <c r="W81" s="5"/>
      <c r="X81" s="5">
        <v>6</v>
      </c>
      <c r="Y81" s="5"/>
      <c r="Z81" s="5">
        <v>8</v>
      </c>
      <c r="AA81" s="5"/>
      <c r="AB81" s="40">
        <v>8</v>
      </c>
    </row>
    <row r="82" spans="1:28" x14ac:dyDescent="0.25">
      <c r="D82" s="38">
        <v>240</v>
      </c>
      <c r="H82">
        <v>3168</v>
      </c>
      <c r="I82" s="3"/>
      <c r="J82" s="3"/>
      <c r="K82" s="3"/>
      <c r="L82" s="3">
        <v>2304</v>
      </c>
      <c r="M82" s="3"/>
      <c r="N82" s="3"/>
      <c r="O82" s="3"/>
      <c r="P82" s="3"/>
      <c r="Q82" s="3"/>
      <c r="R82" s="3">
        <v>432</v>
      </c>
      <c r="S82" s="3"/>
      <c r="T82" s="3">
        <v>216</v>
      </c>
      <c r="U82" s="3"/>
      <c r="V82" s="3">
        <v>432</v>
      </c>
      <c r="W82" s="3"/>
      <c r="X82" s="3">
        <v>216</v>
      </c>
      <c r="Y82" s="3"/>
      <c r="Z82" s="3">
        <v>288</v>
      </c>
      <c r="AA82" s="3"/>
      <c r="AB82" s="3">
        <v>288</v>
      </c>
    </row>
    <row r="83" spans="1:28" x14ac:dyDescent="0.25">
      <c r="D83" s="3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25">
      <c r="D84" s="38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25">
      <c r="D85" s="3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25">
      <c r="D86" s="38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14"/>
      <c r="U86" s="14"/>
      <c r="V86" s="14"/>
      <c r="W86" s="14"/>
      <c r="X86" s="3"/>
      <c r="Y86" s="3"/>
      <c r="Z86" s="3"/>
      <c r="AA86" s="3"/>
      <c r="AB86" s="3"/>
    </row>
    <row r="87" spans="1:28" x14ac:dyDescent="0.25">
      <c r="D87" s="38"/>
      <c r="E87" s="15" t="s">
        <v>47</v>
      </c>
      <c r="I87" s="3"/>
      <c r="K87" s="15"/>
      <c r="L87" s="15"/>
      <c r="M87" s="15"/>
      <c r="N87" s="15" t="s">
        <v>203</v>
      </c>
      <c r="O87" s="15"/>
      <c r="P87" s="15"/>
      <c r="Q87" s="15"/>
      <c r="R87" s="3"/>
      <c r="S87" s="3"/>
      <c r="T87" s="3"/>
      <c r="U87" s="3"/>
      <c r="V87" s="15"/>
      <c r="W87" s="15"/>
      <c r="X87" s="3"/>
      <c r="Y87" s="3"/>
      <c r="Z87" s="3"/>
      <c r="AA87" s="3"/>
      <c r="AB87" s="3"/>
    </row>
  </sheetData>
  <mergeCells count="56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Y4:AB4"/>
    <mergeCell ref="AA5:AB5"/>
    <mergeCell ref="K4:K6"/>
    <mergeCell ref="I4:I6"/>
    <mergeCell ref="J4:J6"/>
    <mergeCell ref="Q4:T4"/>
    <mergeCell ref="U4:X4"/>
    <mergeCell ref="M5:N5"/>
    <mergeCell ref="O5:P5"/>
    <mergeCell ref="Q5:R5"/>
    <mergeCell ref="S5:T5"/>
    <mergeCell ref="U5:V5"/>
    <mergeCell ref="A29:A33"/>
    <mergeCell ref="B44:B47"/>
    <mergeCell ref="L4:L6"/>
    <mergeCell ref="M4:P4"/>
    <mergeCell ref="B10:B19"/>
    <mergeCell ref="B21:B22"/>
    <mergeCell ref="B24:B25"/>
    <mergeCell ref="F4:F6"/>
    <mergeCell ref="G4:G6"/>
    <mergeCell ref="D42:AB42"/>
    <mergeCell ref="B29:B33"/>
    <mergeCell ref="A44:A47"/>
    <mergeCell ref="A27:A28"/>
    <mergeCell ref="B27:B28"/>
    <mergeCell ref="W5:X5"/>
    <mergeCell ref="Y5:Z5"/>
    <mergeCell ref="B34:B35"/>
    <mergeCell ref="B48:B53"/>
    <mergeCell ref="A48:A53"/>
    <mergeCell ref="A34:A35"/>
    <mergeCell ref="A40:A41"/>
    <mergeCell ref="B40:B41"/>
    <mergeCell ref="A36:A39"/>
    <mergeCell ref="B36:B39"/>
    <mergeCell ref="A54:A59"/>
    <mergeCell ref="A66:A71"/>
    <mergeCell ref="B66:B71"/>
    <mergeCell ref="B54:B59"/>
    <mergeCell ref="B63:B65"/>
    <mergeCell ref="A63:A65"/>
    <mergeCell ref="A60:A62"/>
    <mergeCell ref="B60:B62"/>
  </mergeCells>
  <pageMargins left="0.23622047244094491" right="0.27559055118110237" top="0.34" bottom="0.21" header="0.31496062992125984" footer="0.25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8"/>
  <sheetViews>
    <sheetView topLeftCell="A10" zoomScale="60" zoomScaleNormal="60" workbookViewId="0">
      <selection activeCell="I15" sqref="I15:AR15"/>
    </sheetView>
  </sheetViews>
  <sheetFormatPr defaultRowHeight="15" x14ac:dyDescent="0.25"/>
  <sheetData>
    <row r="1" spans="1:53" ht="18.75" x14ac:dyDescent="0.25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 t="s">
        <v>188</v>
      </c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</row>
    <row r="2" spans="1:53" x14ac:dyDescent="0.25">
      <c r="A2" s="69"/>
      <c r="B2" s="193"/>
      <c r="C2" s="193"/>
      <c r="D2" s="193"/>
      <c r="E2" s="193"/>
      <c r="F2" s="193"/>
      <c r="G2" s="193"/>
      <c r="H2" s="193"/>
      <c r="I2" s="193"/>
      <c r="J2" s="193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193"/>
      <c r="AQ2" s="193"/>
      <c r="AR2" s="193"/>
      <c r="AS2" s="193"/>
      <c r="AT2" s="193"/>
      <c r="AU2" s="69"/>
      <c r="AV2" s="69"/>
      <c r="AW2" s="69"/>
      <c r="AX2" s="69"/>
      <c r="AY2" s="69"/>
      <c r="AZ2" s="69"/>
      <c r="BA2" s="69"/>
    </row>
    <row r="3" spans="1:53" ht="18.75" x14ac:dyDescent="0.25">
      <c r="A3" s="69"/>
      <c r="B3" s="266" t="s">
        <v>197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164"/>
      <c r="N3" s="69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</row>
    <row r="4" spans="1:53" ht="18.75" x14ac:dyDescent="0.25">
      <c r="A4" s="69"/>
      <c r="B4" s="266" t="s">
        <v>198</v>
      </c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69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4" t="s">
        <v>190</v>
      </c>
      <c r="AJ4" s="74"/>
      <c r="AK4" s="74"/>
      <c r="AL4" s="74"/>
      <c r="AM4" s="74"/>
      <c r="AN4" s="74"/>
      <c r="AO4" s="73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</row>
    <row r="5" spans="1:53" ht="18.75" x14ac:dyDescent="0.25">
      <c r="A5" s="69"/>
      <c r="B5" s="266" t="s">
        <v>39</v>
      </c>
      <c r="C5" s="266"/>
      <c r="D5" s="266"/>
      <c r="E5" s="266"/>
      <c r="F5" s="266"/>
      <c r="G5" s="266"/>
      <c r="H5" s="266"/>
      <c r="I5" s="266"/>
      <c r="J5" s="266"/>
      <c r="K5" s="164"/>
      <c r="L5" s="164"/>
      <c r="M5" s="164"/>
      <c r="N5" s="69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5"/>
      <c r="AE5" s="75"/>
      <c r="AF5" s="75"/>
      <c r="AG5" s="76" t="s">
        <v>191</v>
      </c>
      <c r="AH5" s="76"/>
      <c r="AI5" s="76"/>
      <c r="AJ5" s="76"/>
      <c r="AK5" s="76"/>
      <c r="AL5" s="76"/>
      <c r="AM5" s="76"/>
      <c r="AN5" s="76"/>
      <c r="AO5" s="76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</row>
    <row r="6" spans="1:53" ht="18.75" x14ac:dyDescent="0.25">
      <c r="A6" s="69"/>
      <c r="B6" s="165" t="s">
        <v>41</v>
      </c>
      <c r="C6" s="165"/>
      <c r="D6" s="165"/>
      <c r="E6" s="165">
        <v>20</v>
      </c>
      <c r="F6" s="165" t="s">
        <v>189</v>
      </c>
      <c r="G6" s="165"/>
      <c r="H6" s="165"/>
      <c r="I6" s="165"/>
      <c r="J6" s="165"/>
      <c r="K6" s="164"/>
      <c r="L6" s="164"/>
      <c r="M6" s="164"/>
      <c r="N6" s="69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6" t="s">
        <v>40</v>
      </c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</row>
    <row r="7" spans="1:53" ht="18.75" x14ac:dyDescent="0.25">
      <c r="A7" s="69"/>
      <c r="B7" s="266"/>
      <c r="C7" s="266"/>
      <c r="D7" s="266"/>
      <c r="E7" s="266"/>
      <c r="F7" s="266"/>
      <c r="G7" s="266"/>
      <c r="H7" s="266"/>
      <c r="I7" s="266"/>
      <c r="J7" s="266"/>
      <c r="K7" s="164"/>
      <c r="L7" s="164"/>
      <c r="M7" s="164"/>
      <c r="N7" s="69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9"/>
      <c r="AE7" s="79"/>
      <c r="AF7" s="79"/>
      <c r="AG7" s="76" t="s">
        <v>42</v>
      </c>
      <c r="AH7" s="76"/>
      <c r="AI7" s="76"/>
      <c r="AJ7" s="76"/>
      <c r="AK7" s="76"/>
      <c r="AL7" s="76"/>
      <c r="AM7" s="76"/>
      <c r="AN7" s="76"/>
      <c r="AO7" s="76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</row>
    <row r="8" spans="1:53" x14ac:dyDescent="0.25">
      <c r="A8" s="69"/>
      <c r="B8" s="193"/>
      <c r="C8" s="193"/>
      <c r="D8" s="193"/>
      <c r="E8" s="193"/>
      <c r="F8" s="193"/>
      <c r="G8" s="193"/>
      <c r="H8" s="193"/>
      <c r="I8" s="193"/>
      <c r="J8" s="193"/>
      <c r="K8" s="69"/>
      <c r="L8" s="69"/>
      <c r="M8" s="69"/>
      <c r="N8" s="69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0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</row>
    <row r="9" spans="1:53" x14ac:dyDescent="0.25">
      <c r="A9" s="69"/>
      <c r="B9" s="193"/>
      <c r="C9" s="193"/>
      <c r="D9" s="193"/>
      <c r="E9" s="193"/>
      <c r="F9" s="193"/>
      <c r="G9" s="193"/>
      <c r="H9" s="193"/>
      <c r="I9" s="193"/>
      <c r="J9" s="193"/>
      <c r="K9" s="69"/>
      <c r="L9" s="69"/>
      <c r="M9" s="69"/>
      <c r="N9" s="69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69"/>
    </row>
    <row r="10" spans="1:53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69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3" x14ac:dyDescent="0.25">
      <c r="A11" s="81"/>
      <c r="B11" s="81"/>
      <c r="C11" s="81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73"/>
      <c r="AT11" s="73"/>
      <c r="AU11" s="73"/>
      <c r="AV11" s="73"/>
      <c r="AW11" s="73"/>
      <c r="AX11" s="73"/>
      <c r="AY11" s="73"/>
      <c r="AZ11" s="73"/>
      <c r="BA11" s="73"/>
    </row>
    <row r="12" spans="1:53" ht="27.75" x14ac:dyDescent="0.4">
      <c r="A12" s="82"/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4"/>
      <c r="T12" s="84"/>
      <c r="U12" s="84"/>
      <c r="V12" s="84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</row>
    <row r="13" spans="1:53" ht="27.75" x14ac:dyDescent="0.4">
      <c r="A13" s="82"/>
      <c r="B13" s="82"/>
      <c r="C13" s="82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166"/>
      <c r="Q13" s="71"/>
      <c r="R13" s="71"/>
      <c r="S13" s="38"/>
      <c r="T13" s="38"/>
      <c r="U13" s="38"/>
      <c r="V13" s="38"/>
      <c r="W13" s="86"/>
      <c r="X13" s="86"/>
      <c r="Y13" s="86"/>
      <c r="Z13" s="86"/>
      <c r="AA13" s="87" t="s">
        <v>192</v>
      </c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</row>
    <row r="14" spans="1:53" ht="27.75" x14ac:dyDescent="0.4">
      <c r="A14" s="82"/>
      <c r="B14" s="82"/>
      <c r="C14" s="82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3" ht="27.75" x14ac:dyDescent="0.4">
      <c r="A15" s="82"/>
      <c r="B15" s="82"/>
      <c r="C15" s="82"/>
      <c r="D15" s="83"/>
      <c r="E15" s="83"/>
      <c r="F15" s="83"/>
      <c r="G15" s="83"/>
      <c r="H15" s="83"/>
      <c r="I15" s="264" t="s">
        <v>193</v>
      </c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89"/>
      <c r="AT15" s="89"/>
      <c r="AU15" s="89"/>
      <c r="AV15" s="89"/>
      <c r="AW15" s="88"/>
      <c r="AX15" s="88"/>
      <c r="AY15" s="88"/>
      <c r="AZ15" s="88"/>
      <c r="BA15" s="88"/>
    </row>
    <row r="16" spans="1:53" ht="27.75" x14ac:dyDescent="0.4">
      <c r="A16" s="83"/>
      <c r="B16" s="83"/>
      <c r="C16" s="83"/>
      <c r="D16" s="83"/>
      <c r="E16" s="83"/>
      <c r="F16" s="83"/>
      <c r="G16" s="83"/>
      <c r="H16" s="83"/>
      <c r="I16" s="265" t="s">
        <v>194</v>
      </c>
      <c r="J16" s="265"/>
      <c r="K16" s="265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265"/>
      <c r="AI16" s="265"/>
      <c r="AJ16" s="265"/>
      <c r="AK16" s="265"/>
      <c r="AL16" s="265"/>
      <c r="AM16" s="265"/>
      <c r="AN16" s="265"/>
      <c r="AO16" s="265"/>
      <c r="AP16" s="265"/>
      <c r="AQ16" s="265"/>
      <c r="AR16" s="265"/>
      <c r="AS16" s="265"/>
      <c r="AT16" s="265"/>
      <c r="AU16" s="265"/>
      <c r="AV16" s="265"/>
      <c r="AW16" s="88"/>
      <c r="AX16" s="88"/>
      <c r="AY16" s="88"/>
      <c r="AZ16" s="88"/>
      <c r="BA16" s="88"/>
    </row>
    <row r="17" spans="1:53" ht="27.75" x14ac:dyDescent="0.4">
      <c r="A17" s="83"/>
      <c r="B17" s="83"/>
      <c r="C17" s="83"/>
      <c r="D17" s="83"/>
      <c r="E17" s="83"/>
      <c r="F17" s="83"/>
      <c r="G17" s="83"/>
      <c r="H17" s="83"/>
      <c r="I17" s="90"/>
      <c r="J17" s="90"/>
      <c r="K17" s="90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AW17" s="88"/>
      <c r="AX17" s="88"/>
      <c r="AY17" s="88"/>
      <c r="AZ17" s="88"/>
      <c r="BA17" s="88"/>
    </row>
    <row r="18" spans="1:53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1"/>
      <c r="AJ18" s="201"/>
      <c r="AK18" s="201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83"/>
      <c r="AX18" s="83"/>
      <c r="AY18" s="83"/>
      <c r="AZ18" s="83"/>
      <c r="BA18" s="83"/>
    </row>
    <row r="19" spans="1:53" x14ac:dyDescent="0.25">
      <c r="A19" s="263"/>
      <c r="B19" s="263"/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3"/>
      <c r="W19" s="263"/>
      <c r="X19" s="263"/>
      <c r="Y19" s="263"/>
      <c r="Z19" s="263"/>
      <c r="AA19" s="263"/>
      <c r="AB19" s="263"/>
      <c r="AC19" s="263"/>
      <c r="AD19" s="263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3"/>
      <c r="AR19" s="263"/>
      <c r="AS19" s="263"/>
      <c r="AT19" s="263"/>
      <c r="AU19" s="263"/>
      <c r="AV19" s="263"/>
      <c r="AW19" s="263"/>
      <c r="AX19" s="263"/>
      <c r="AY19" s="263"/>
      <c r="AZ19" s="263"/>
      <c r="BA19" s="263"/>
    </row>
    <row r="20" spans="1:53" x14ac:dyDescent="0.25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</row>
    <row r="21" spans="1:53" x14ac:dyDescent="0.25">
      <c r="A21" s="260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x14ac:dyDescent="0.25">
      <c r="A22" s="260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x14ac:dyDescent="0.25">
      <c r="A23" s="260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27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261" t="s">
        <v>195</v>
      </c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92"/>
      <c r="AV24" s="92"/>
      <c r="AW24" s="92"/>
      <c r="AX24" s="92"/>
      <c r="AY24" s="92"/>
      <c r="AZ24" s="92"/>
      <c r="BA24" s="92"/>
    </row>
    <row r="25" spans="1:53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20.25" x14ac:dyDescent="0.25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262" t="s">
        <v>196</v>
      </c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</row>
    <row r="27" spans="1:53" ht="20.25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259" t="s">
        <v>199</v>
      </c>
      <c r="Y27" s="259"/>
      <c r="Z27" s="259"/>
      <c r="AA27" s="259"/>
      <c r="AB27" s="259"/>
      <c r="AC27" s="259"/>
      <c r="AD27" s="259"/>
      <c r="AE27" s="259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</row>
    <row r="28" spans="1:53" x14ac:dyDescent="0.25"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</row>
  </sheetData>
  <mergeCells count="28">
    <mergeCell ref="K18:AK18"/>
    <mergeCell ref="B2:J2"/>
    <mergeCell ref="AP2:AT2"/>
    <mergeCell ref="B8:J8"/>
    <mergeCell ref="B9:J9"/>
    <mergeCell ref="I15:AR15"/>
    <mergeCell ref="I16:AV16"/>
    <mergeCell ref="B3:L3"/>
    <mergeCell ref="B4:M4"/>
    <mergeCell ref="B5:J5"/>
    <mergeCell ref="B7:J7"/>
    <mergeCell ref="A19:BA19"/>
    <mergeCell ref="A20:A23"/>
    <mergeCell ref="B20:E20"/>
    <mergeCell ref="F20:J20"/>
    <mergeCell ref="K20:N20"/>
    <mergeCell ref="O20:R20"/>
    <mergeCell ref="S20:W20"/>
    <mergeCell ref="X20:AA20"/>
    <mergeCell ref="AB20:AE20"/>
    <mergeCell ref="AF20:AJ20"/>
    <mergeCell ref="X27:AE27"/>
    <mergeCell ref="AK20:AN20"/>
    <mergeCell ref="AO20:AR20"/>
    <mergeCell ref="AS20:AW20"/>
    <mergeCell ref="AX20:BA20"/>
    <mergeCell ref="U24:AT24"/>
    <mergeCell ref="S26:AM26"/>
  </mergeCells>
  <pageMargins left="0.31496062992125984" right="0.11811023622047245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График учебного процессаББ кре</vt:lpstr>
      <vt:lpstr>ББ-каз РУП по кредиту</vt:lpstr>
      <vt:lpstr>титул ББ111</vt:lpstr>
      <vt:lpstr>'ББ-каз РУП по кредиту'!Область_печати</vt:lpstr>
      <vt:lpstr>'График учебного процессаББ кре'!Область_печати</vt:lpstr>
      <vt:lpstr>'титул ББ111'!Область_печати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Бакыт Спанкулова</cp:lastModifiedBy>
  <cp:lastPrinted>2021-11-24T08:32:47Z</cp:lastPrinted>
  <dcterms:created xsi:type="dcterms:W3CDTF">2018-08-30T05:23:32Z</dcterms:created>
  <dcterms:modified xsi:type="dcterms:W3CDTF">2022-05-16T11:56:26Z</dcterms:modified>
</cp:coreProperties>
</file>